
<file path=[Content_Types].xml><?xml version="1.0" encoding="utf-8"?>
<Types xmlns="http://schemas.openxmlformats.org/package/2006/content-types">
  <Default Extension="bin" ContentType="application/vnd.openxmlformats-officedocument.spreadsheetml.customProperty"/>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printerSettings/printerSettings13.bin" ContentType="application/vnd.openxmlformats-officedocument.spreadsheetml.printerSettings"/>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printerSettings/printerSettings14.bin" ContentType="application/vnd.openxmlformats-officedocument.spreadsheetml.printerSettings"/>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printerSettings/printerSettings15.bin" ContentType="application/vnd.openxmlformats-officedocument.spreadsheetml.printerSettings"/>
  <Override PartName="/xl/printerSettings/printerSettings16.bin" ContentType="application/vnd.openxmlformats-officedocument.spreadsheetml.printerSettings"/>
  <Override PartName="/xl/printerSettings/printerSettings17.bin" ContentType="application/vnd.openxmlformats-officedocument.spreadsheetml.printerSettings"/>
  <Override PartName="/xl/printerSettings/printerSettings18.bin" ContentType="application/vnd.openxmlformats-officedocument.spreadsheetml.printerSettings"/>
  <Override PartName="/xl/printerSettings/printerSettings19.bin" ContentType="application/vnd.openxmlformats-officedocument.spreadsheetml.printerSettings"/>
  <Override PartName="/xl/printerSettings/printerSettings20.bin" ContentType="application/vnd.openxmlformats-officedocument.spreadsheetml.printerSettings"/>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printerSettings/printerSettings21.bin" ContentType="application/vnd.openxmlformats-officedocument.spreadsheetml.printerSettings"/>
  <Override PartName="/xl/drawings/drawing4.xml" ContentType="application/vnd.openxmlformats-officedocument.drawing+xml"/>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printerSettings/printerSettings22.bin" ContentType="application/vnd.openxmlformats-officedocument.spreadsheetml.printerSettings"/>
  <Override PartName="/xl/printerSettings/printerSettings23.bin" ContentType="application/vnd.openxmlformats-officedocument.spreadsheetml.printerSettings"/>
  <Override PartName="/xl/drawings/drawing5.xml" ContentType="application/vnd.openxmlformats-officedocument.drawing+xml"/>
  <Override PartName="/xl/activeX/activeX5.xml" ContentType="application/vnd.ms-office.activeX+xml"/>
  <Override PartName="/xl/activeX/activeX5.bin" ContentType="application/vnd.ms-office.activeX"/>
  <Override PartName="/xl/printerSettings/printerSettings24.bin" ContentType="application/vnd.openxmlformats-officedocument.spreadsheetml.printerSettings"/>
  <Override PartName="/xl/printerSettings/printerSettings25.bin" ContentType="application/vnd.openxmlformats-officedocument.spreadsheetml.printerSettings"/>
  <Override PartName="/xl/printerSettings/printerSettings26.bin" ContentType="application/vnd.openxmlformats-officedocument.spreadsheetml.printerSettings"/>
  <Override PartName="/xl/printerSettings/printerSettings27.bin" ContentType="application/vnd.openxmlformats-officedocument.spreadsheetml.printerSettings"/>
  <Override PartName="/xl/printerSettings/printerSettings28.bin" ContentType="application/vnd.openxmlformats-officedocument.spreadsheetml.printerSettings"/>
  <Override PartName="/xl/drawings/drawing6.xml" ContentType="application/vnd.openxmlformats-officedocument.drawing+xml"/>
  <Override PartName="/xl/activeX/activeX6.xml" ContentType="application/vnd.ms-office.activeX+xml"/>
  <Override PartName="/xl/activeX/activeX6.bin" ContentType="application/vnd.ms-office.activeX"/>
  <Override PartName="/xl/printerSettings/printerSettings29.bin" ContentType="application/vnd.openxmlformats-officedocument.spreadsheetml.printerSettings"/>
  <Override PartName="/xl/drawings/drawing7.xml" ContentType="application/vnd.openxmlformats-officedocument.drawing+xml"/>
  <Override PartName="/xl/activeX/activeX7.xml" ContentType="application/vnd.ms-office.activeX+xml"/>
  <Override PartName="/xl/activeX/activeX7.bin" ContentType="application/vnd.ms-office.activeX"/>
  <Override PartName="/xl/comments2.xml" ContentType="application/vnd.openxmlformats-officedocument.spreadsheetml.comments+xml"/>
  <Override PartName="/xl/printerSettings/printerSettings30.bin" ContentType="application/vnd.openxmlformats-officedocument.spreadsheetml.printerSettings"/>
  <Override PartName="/xl/printerSettings/printerSettings31.bin" ContentType="application/vnd.openxmlformats-officedocument.spreadsheetml.printerSettings"/>
  <Override PartName="/xl/printerSettings/printerSettings32.bin" ContentType="application/vnd.openxmlformats-officedocument.spreadsheetml.printerSettings"/>
  <Override PartName="/xl/printerSettings/printerSettings33.bin" ContentType="application/vnd.openxmlformats-officedocument.spreadsheetml.printerSettings"/>
  <Override PartName="/xl/printerSettings/printerSettings34.bin" ContentType="application/vnd.openxmlformats-officedocument.spreadsheetml.printerSettings"/>
  <Override PartName="/xl/drawings/drawing8.xml" ContentType="application/vnd.openxmlformats-officedocument.drawing+xml"/>
  <Override PartName="/xl/activeX/activeX8.xml" ContentType="application/vnd.ms-office.activeX+xml"/>
  <Override PartName="/xl/activeX/activeX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EstaPasta_de_trabalho" defaultThemeVersion="124226"/>
  <mc:AlternateContent xmlns:mc="http://schemas.openxmlformats.org/markup-compatibility/2006">
    <mc:Choice Requires="x15">
      <x15ac:absPath xmlns:x15ac="http://schemas.microsoft.com/office/spreadsheetml/2010/11/ac" url="T:\DFN_GRI\INTERNO\39 - Release de Resultados\4T25\Excel\Tabela Auxiliar\"/>
    </mc:Choice>
  </mc:AlternateContent>
  <xr:revisionPtr revIDLastSave="0" documentId="13_ncr:1_{ABFBFC9F-AC0C-492F-BD07-176285B849A3}" xr6:coauthVersionLast="47" xr6:coauthVersionMax="47" xr10:uidLastSave="{00000000-0000-0000-0000-000000000000}"/>
  <bookViews>
    <workbookView xWindow="20370" yWindow="-4890" windowWidth="29040" windowHeight="15720" tabRatio="872" xr2:uid="{00000000-000D-0000-FFFF-FFFF00000000}"/>
  </bookViews>
  <sheets>
    <sheet name="Summary" sheetId="1" r:id="rId1"/>
    <sheet name="RAP Cycle" sheetId="3" r:id="rId2"/>
    <sheet name="Ciclo RAP detalhado" sheetId="47" r:id="rId3"/>
    <sheet name="Resumo Release" sheetId="45" r:id="rId4"/>
    <sheet name="Revenues" sheetId="11" r:id="rId5"/>
    <sheet name="Impostos" sheetId="41" r:id="rId6"/>
    <sheet name="Endividamento" sheetId="37" r:id="rId7"/>
    <sheet name="Dívida" sheetId="42" r:id="rId8"/>
    <sheet name="Mov Ativo Contratual" sheetId="8" r:id="rId9"/>
    <sheet name="Capex Projetos" sheetId="43" r:id="rId10"/>
    <sheet name="P&amp;L" sheetId="16" r:id="rId11"/>
    <sheet name="P&amp;L histo" sheetId="32" r:id="rId12"/>
    <sheet name="DRE Reapres. IFRS" sheetId="39" r:id="rId13"/>
    <sheet name="DRE Reapres. Reg." sheetId="40" r:id="rId14"/>
    <sheet name="Participações" sheetId="48" r:id="rId15"/>
    <sheet name="BS" sheetId="17" r:id="rId16"/>
    <sheet name="BS Histo" sheetId="38" r:id="rId17"/>
    <sheet name="Cash Flow" sheetId="21"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14__123Graph_ACHART_24" hidden="1">[1]KOne!$B$230:$B$755</definedName>
    <definedName name="_15__123Graph_ACHART_25" hidden="1">[1]GoSeven!$B$90:$B$125</definedName>
    <definedName name="_16__123Graph_ACHART_26" hidden="1">[1]GrThree!$B$90:$B$140</definedName>
    <definedName name="_17__123Graph_ACHART_27" hidden="1">[1]HTwo!$B$88:$B$130</definedName>
    <definedName name="_18__123Graph_ACHART_28" hidden="1">[1]JOne!$B$86:$B$112</definedName>
    <definedName name="_19__123Graph_ACHART_29" hidden="1">[1]JTwo!$B$86:$B$116</definedName>
    <definedName name="_2__123Graph_ACHART_10" hidden="1">[1]Calc!$AB$153:$AB$325</definedName>
    <definedName name="_20__123Graph_ACHART_3" hidden="1">[1]Calc!$H$38:$H$107</definedName>
    <definedName name="_21__123Graph_ACHART_30" hidden="1">[1]HOne!$B$88:$B$130</definedName>
    <definedName name="_22__123Graph_ACHART_4" hidden="1">[1]Calc!$L$13:$L$53</definedName>
    <definedName name="_23__123Graph_ACHART_5" hidden="1">[1]Calc!$N$9:$N$36</definedName>
    <definedName name="_24__123Graph_ACHART_6" hidden="1">[1]Calc!$P$9:$P$41</definedName>
    <definedName name="_25__123Graph_ACHART_7" hidden="1">[1]Calc!$R$153:$R$688</definedName>
    <definedName name="_26__123Graph_ACHART_8" hidden="1">[1]Calc!$T$83:$T$153</definedName>
    <definedName name="_27__123Graph_ACHART_9" hidden="1">[1]Calc!$V$83:$V$153</definedName>
    <definedName name="_28__123Graph_BCHART_1" hidden="1">[1]Calc!$E$38:$E$83</definedName>
    <definedName name="_29__123Graph_BCHART_10" hidden="1">[1]Calc!$AC$153:$AC$325</definedName>
    <definedName name="_3__123Graph_ACHART_11" hidden="1">[1]Calc!$Z$153:$Z$315</definedName>
    <definedName name="_30__123Graph_BCHART_11" hidden="1">[1]Calc!$AA$153:$AA$315</definedName>
    <definedName name="_31__123Graph_BCHART_12" hidden="1">[1]Calc!$Y$153:$Y$313</definedName>
    <definedName name="_32__123Graph_BCHART_13" hidden="1">[1]Calc!$AE$10:$AE$33</definedName>
    <definedName name="_33__123Graph_BCHART_14" hidden="1">[1]Calc!$AI$10:$AI$28</definedName>
    <definedName name="_34__123Graph_BCHART_15" hidden="1">[1]Calc!$AK$8:$AK$19</definedName>
    <definedName name="_35__123Graph_BCHART_16" hidden="1">[1]Calc!$AM$8:$AM$21</definedName>
    <definedName name="_36__123Graph_BCHART_17" hidden="1">[1]GoEight!$C$115:$C$160</definedName>
    <definedName name="_37__123Graph_BCHART_18" hidden="1">[1]GrFour!$C$115:$C$190</definedName>
    <definedName name="_38__123Graph_BCHART_2" hidden="1">[1]Calc!$G$23:$G$58</definedName>
    <definedName name="_39__123Graph_BCHART_22" hidden="1">[1]MOne!$C$145:$C$231</definedName>
    <definedName name="_4__123Graph_ACHART_12" hidden="1">[1]Calc!$X$153:$X$313</definedName>
    <definedName name="_40__123Graph_BCHART_23" hidden="1">[1]MTwo!$C$145:$C$231</definedName>
    <definedName name="_41__123Graph_BCHART_24" hidden="1">[1]KOne!$C$230:$C$755</definedName>
    <definedName name="_42__123Graph_BCHART_25" hidden="1">[1]GoSeven!$C$90:$C$125</definedName>
    <definedName name="_43__123Graph_BCHART_26" hidden="1">[1]GrThree!$C$90:$C$140</definedName>
    <definedName name="_44__123Graph_BCHART_27" hidden="1">[1]HTwo!$C$88:$C$130</definedName>
    <definedName name="_45__123Graph_BCHART_28" hidden="1">[1]JOne!$C$86:$C$112</definedName>
    <definedName name="_46__123Graph_BCHART_29" hidden="1">[1]JTwo!$C$86:$C$116</definedName>
    <definedName name="_47__123Graph_BCHART_3" hidden="1">[1]Calc!$I$38:$I$107</definedName>
    <definedName name="_48__123Graph_BCHART_30" hidden="1">[1]HOne!$C$88:$C$130</definedName>
    <definedName name="_49__123Graph_BCHART_4" hidden="1">[1]Calc!$M$13:$M$53</definedName>
    <definedName name="_5__123Graph_ACHART_13" hidden="1">[1]Calc!$AD$10:$AD$33</definedName>
    <definedName name="_50__123Graph_BCHART_5" hidden="1">[1]Calc!$O$9:$O$36</definedName>
    <definedName name="_51__123Graph_BCHART_6" hidden="1">[1]Calc!$Q$9:$Q$41</definedName>
    <definedName name="_52__123Graph_BCHART_7" hidden="1">[1]Calc!$S$153:$S$688</definedName>
    <definedName name="_53__123Graph_BCHART_8" hidden="1">[1]Calc!$U$83:$U$153</definedName>
    <definedName name="_54__123Graph_BCHART_9" hidden="1">[1]Calc!$W$83:$W$153</definedName>
    <definedName name="_55__123Graph_CCHART_25" hidden="1">[1]GoSeven!$D$90:$D$105</definedName>
    <definedName name="_56__123Graph_CCHART_26" hidden="1">[1]GrThree!$D$90:$D$110</definedName>
    <definedName name="_57__123Graph_CCHART_27" hidden="1">[1]HTwo!$D$88:$D$110</definedName>
    <definedName name="_58__123Graph_CCHART_28" hidden="1">[1]JOne!$D$86:$D$98</definedName>
    <definedName name="_59__123Graph_CCHART_29" hidden="1">[1]JTwo!$D$86:$D$98</definedName>
    <definedName name="_6__123Graph_ACHART_14" hidden="1">[1]Calc!$AH$10:$AH$28</definedName>
    <definedName name="_60__123Graph_CCHART_30" hidden="1">[1]HOne!$D$88:$D$110</definedName>
    <definedName name="_61__123Graph_DCHART_25" hidden="1">[1]GoSeven!$E$90:$E$105</definedName>
    <definedName name="_62__123Graph_DCHART_26" hidden="1">[1]GrThree!$E$90:$E$110</definedName>
    <definedName name="_63__123Graph_DCHART_27" hidden="1">[1]HTwo!$E$88:$E$110</definedName>
    <definedName name="_64__123Graph_DCHART_28" hidden="1">[1]JOne!$E$86:$E$98</definedName>
    <definedName name="_65__123Graph_DCHART_29" hidden="1">[1]JTwo!$E$86:$E$98</definedName>
    <definedName name="_66__123Graph_DCHART_30" hidden="1">[1]HOne!$E$86:$E$110</definedName>
    <definedName name="_67__123Graph_XCHART_10" hidden="1">[1]Calc!$A$153:$A$325</definedName>
    <definedName name="_68__123Graph_XCHART_11" hidden="1">[1]Calc!$A$153:$A$315</definedName>
    <definedName name="_69__123Graph_XCHART_12" hidden="1">[1]Calc!$A$153:$A$313</definedName>
    <definedName name="_7__123Graph_ACHART_15" hidden="1">[1]Calc!$AJ$8:$AJ$19</definedName>
    <definedName name="_70__123Graph_XCHART_13" hidden="1">[1]Calc!$A$13:$A$33</definedName>
    <definedName name="_71__123Graph_XCHART_14" hidden="1">[1]Calc!$A$11:$A$28</definedName>
    <definedName name="_72__123Graph_XCHART_15" hidden="1">[1]Calc!$A$8:$A$19</definedName>
    <definedName name="_73__123Graph_XCHART_16" hidden="1">[1]Calc!$A$8:$A$21</definedName>
    <definedName name="_74__123Graph_XCHART_2" hidden="1">[1]Calc!$A$23:$A$58</definedName>
    <definedName name="_75__123Graph_XCHART_3" hidden="1">[1]Calc!$A$38:$A$107</definedName>
    <definedName name="_76__123Graph_XCHART_4" hidden="1">[1]Calc!$A$13:$A$53</definedName>
    <definedName name="_77__123Graph_XCHART_5" hidden="1">[1]Calc!$A$9:$A$36</definedName>
    <definedName name="_78__123Graph_XCHART_6" hidden="1">[1]Calc!$A$9:$A$41</definedName>
    <definedName name="_79__123Graph_XCHART_7" hidden="1">[1]Calc!$A$153:$A$688</definedName>
    <definedName name="_8__123Graph_ACHART_16" hidden="1">[1]Calc!$AL$8:$AL$21</definedName>
    <definedName name="_80__123Graph_XCHART_8" hidden="1">[1]Calc!$A$83:$A$154</definedName>
    <definedName name="_81__123Graph_XCHART_9" hidden="1">[1]Calc!$A$83:$A$153</definedName>
    <definedName name="_9__123Graph_ACHART_17" hidden="1">[1]GoEight!$B$115:$B$160</definedName>
    <definedName name="_xlnm._FilterDatabase" localSheetId="7" hidden="1">Dívida!#REF!</definedName>
    <definedName name="_Key1" hidden="1">#REF!</definedName>
    <definedName name="_l" localSheetId="14" hidden="1">{#N/A,#N/A,FALSE,"ENERGIA";#N/A,#N/A,FALSE,"PERDIDAS";#N/A,#N/A,FALSE,"CLIENTES";#N/A,#N/A,FALSE,"ESTADO";#N/A,#N/A,FALSE,"TECNICA"}</definedName>
    <definedName name="_l" hidden="1">{#N/A,#N/A,FALSE,"ENERGIA";#N/A,#N/A,FALSE,"PERDIDAS";#N/A,#N/A,FALSE,"CLIENTES";#N/A,#N/A,FALSE,"ESTADO";#N/A,#N/A,FALSE,"TECNICA"}</definedName>
    <definedName name="_Order1" hidden="1">0</definedName>
    <definedName name="_Sort" hidden="1">#REF!</definedName>
    <definedName name="a" localSheetId="14" hidden="1">{"TotalGeralDespesasPorArea",#N/A,FALSE,"VinculosAccessEfetivo"}</definedName>
    <definedName name="a" hidden="1">{"TotalGeralDespesasPorArea",#N/A,FALSE,"VinculosAccessEfetivo"}</definedName>
    <definedName name="aaaaaaaaaaaaa" localSheetId="14" hidden="1">{#N/A,#N/A,FALSE,"LLAVE";#N/A,#N/A,FALSE,"EERR";#N/A,#N/A,FALSE,"ESP";#N/A,#N/A,FALSE,"EOAF";#N/A,#N/A,FALSE,"CASH";#N/A,#N/A,FALSE,"FINANZAS";#N/A,#N/A,FALSE,"DEUDA";#N/A,#N/A,FALSE,"INVERSION";#N/A,#N/A,FALSE,"PERSONAL"}</definedName>
    <definedName name="aaaaaaaaaaaaa" hidden="1">{#N/A,#N/A,FALSE,"LLAVE";#N/A,#N/A,FALSE,"EERR";#N/A,#N/A,FALSE,"ESP";#N/A,#N/A,FALSE,"EOAF";#N/A,#N/A,FALSE,"CASH";#N/A,#N/A,FALSE,"FINANZAS";#N/A,#N/A,FALSE,"DEUDA";#N/A,#N/A,FALSE,"INVERSION";#N/A,#N/A,FALSE,"PERSONAL"}</definedName>
    <definedName name="aaafsds" localSheetId="14" hidden="1">{#N/A,#N/A,FALSE,"ENERGIA";#N/A,#N/A,FALSE,"PERDIDAS";#N/A,#N/A,FALSE,"CLIENTES";#N/A,#N/A,FALSE,"ESTADO";#N/A,#N/A,FALSE,"TECNICA"}</definedName>
    <definedName name="aaafsds" hidden="1">{#N/A,#N/A,FALSE,"ENERGIA";#N/A,#N/A,FALSE,"PERDIDAS";#N/A,#N/A,FALSE,"CLIENTES";#N/A,#N/A,FALSE,"ESTADO";#N/A,#N/A,FALSE,"TECNICA"}</definedName>
    <definedName name="abc" localSheetId="14" hidden="1">{"TotalGeralDespesasPorArea",#N/A,FALSE,"VinculosAccessEfetivo"}</definedName>
    <definedName name="abc" hidden="1">{"TotalGeralDespesasPorArea",#N/A,FALSE,"VinculosAccessEfetivo"}</definedName>
    <definedName name="Acumulada" localSheetId="14" hidden="1">{#N/A,#N/A,FALSE,"LLAVE";#N/A,#N/A,FALSE,"EERR";#N/A,#N/A,FALSE,"ESP";#N/A,#N/A,FALSE,"EOAF";#N/A,#N/A,FALSE,"CASH";#N/A,#N/A,FALSE,"FINANZAS";#N/A,#N/A,FALSE,"DEUDA";#N/A,#N/A,FALSE,"INVERSION";#N/A,#N/A,FALSE,"PERSONAL"}</definedName>
    <definedName name="Acumulada" hidden="1">{#N/A,#N/A,FALSE,"LLAVE";#N/A,#N/A,FALSE,"EERR";#N/A,#N/A,FALSE,"ESP";#N/A,#N/A,FALSE,"EOAF";#N/A,#N/A,FALSE,"CASH";#N/A,#N/A,FALSE,"FINANZAS";#N/A,#N/A,FALSE,"DEUDA";#N/A,#N/A,FALSE,"INVERSION";#N/A,#N/A,FALSE,"PERSONAL"}</definedName>
    <definedName name="AD" hidden="1">#REF!</definedName>
    <definedName name="ANEXO03">#REF!</definedName>
    <definedName name="ANEXO10">#REF!</definedName>
    <definedName name="ANEXO11">#REF!</definedName>
    <definedName name="ANEXO12">#REF!</definedName>
    <definedName name="ANEXO13">#REF!</definedName>
    <definedName name="ANEXO14">#REF!</definedName>
    <definedName name="ANEXO15">#REF!</definedName>
    <definedName name="ANEXO16">#REF!</definedName>
    <definedName name="ANEXO17">#REF!</definedName>
    <definedName name="ANEXO18">#REF!</definedName>
    <definedName name="ANEXO19">#REF!</definedName>
    <definedName name="ANEXO2">#REF!</definedName>
    <definedName name="ANEXO20">#REF!</definedName>
    <definedName name="ANEXO21">#REF!</definedName>
    <definedName name="ANEXO3">#REF!</definedName>
    <definedName name="ANEXO4">#REF!</definedName>
    <definedName name="ANEXO5">#REF!</definedName>
    <definedName name="ANEXO6">#REF!</definedName>
    <definedName name="ANEXO7">#REF!</definedName>
    <definedName name="ANEXO8">#REF!</definedName>
    <definedName name="ANEXO9">#REF!</definedName>
    <definedName name="_xlnm.Print_Area" localSheetId="16">'BS Histo'!$A$91:$BQ$173</definedName>
    <definedName name="_xlnm.Print_Area" localSheetId="17">'Cash Flow'!#REF!</definedName>
    <definedName name="_xlnm.Print_Area" localSheetId="6">Endividamento!#REF!</definedName>
    <definedName name="_xlnm.Print_Area" localSheetId="10">'P&amp;L'!#REF!</definedName>
    <definedName name="_xlnm.Print_Area" localSheetId="11">'P&amp;L histo'!$B$66:$BD$118</definedName>
    <definedName name="_xlnm.Print_Area" localSheetId="14">Participações!#REF!</definedName>
    <definedName name="_xlnm.Print_Area" localSheetId="4">Revenues!$B$6:$B$40</definedName>
    <definedName name="AS" hidden="1">#REF!</definedName>
    <definedName name="AS2DocOpenMode" hidden="1">"AS2DocumentEdit"</definedName>
    <definedName name="b" localSheetId="14" hidden="1">{"TotalGeralDespesasPorArea",#N/A,FALSE,"VinculosAccessEfetivo"}</definedName>
    <definedName name="b" hidden="1">{"TotalGeralDespesasPorArea",#N/A,FALSE,"VinculosAccessEfetivo"}</definedName>
    <definedName name="Balanço_Dolar">#REF!</definedName>
    <definedName name="bb" localSheetId="14" hidden="1">{#N/A,#N/A,FALSE,"ENERGIA";#N/A,#N/A,FALSE,"PERDIDAS";#N/A,#N/A,FALSE,"CLIENTES";#N/A,#N/A,FALSE,"ESTADO";#N/A,#N/A,FALSE,"TECNICA"}</definedName>
    <definedName name="bb" hidden="1">{#N/A,#N/A,FALSE,"ENERGIA";#N/A,#N/A,FALSE,"PERDIDAS";#N/A,#N/A,FALSE,"CLIENTES";#N/A,#N/A,FALSE,"ESTADO";#N/A,#N/A,FALSE,"TECNICA"}</definedName>
    <definedName name="bbb" localSheetId="14" hidden="1">{#N/A,#N/A,FALSE,"LLAVE";#N/A,#N/A,FALSE,"EERR";#N/A,#N/A,FALSE,"ESP";#N/A,#N/A,FALSE,"EOAF";#N/A,#N/A,FALSE,"CASH";#N/A,#N/A,FALSE,"FINANZAS";#N/A,#N/A,FALSE,"DEUDA";#N/A,#N/A,FALSE,"INVERSION";#N/A,#N/A,FALSE,"PERSONAL"}</definedName>
    <definedName name="bbb" hidden="1">{#N/A,#N/A,FALSE,"LLAVE";#N/A,#N/A,FALSE,"EERR";#N/A,#N/A,FALSE,"ESP";#N/A,#N/A,FALSE,"EOAF";#N/A,#N/A,FALSE,"CASH";#N/A,#N/A,FALSE,"FINANZAS";#N/A,#N/A,FALSE,"DEUDA";#N/A,#N/A,FALSE,"INVERSION";#N/A,#N/A,FALSE,"PERSONAL"}</definedName>
    <definedName name="bf" localSheetId="14" hidden="1">{#N/A,#N/A,FALSE,"LLAVE";#N/A,#N/A,FALSE,"EERR";#N/A,#N/A,FALSE,"ESP";#N/A,#N/A,FALSE,"EOAF";#N/A,#N/A,FALSE,"CASH";#N/A,#N/A,FALSE,"FINANZAS";#N/A,#N/A,FALSE,"DEUDA";#N/A,#N/A,FALSE,"INVERSION";#N/A,#N/A,FALSE,"PERSONAL"}</definedName>
    <definedName name="bf" hidden="1">{#N/A,#N/A,FALSE,"LLAVE";#N/A,#N/A,FALSE,"EERR";#N/A,#N/A,FALSE,"ESP";#N/A,#N/A,FALSE,"EOAF";#N/A,#N/A,FALSE,"CASH";#N/A,#N/A,FALSE,"FINANZAS";#N/A,#N/A,FALSE,"DEUDA";#N/A,#N/A,FALSE,"INVERSION";#N/A,#N/A,FALSE,"PERSONAL"}</definedName>
    <definedName name="bx" localSheetId="14" hidden="1">{#N/A,#N/A,FALSE,"LLAVE";#N/A,#N/A,FALSE,"EERR";#N/A,#N/A,FALSE,"ESP";#N/A,#N/A,FALSE,"EOAF";#N/A,#N/A,FALSE,"CASH";#N/A,#N/A,FALSE,"FINANZAS";#N/A,#N/A,FALSE,"DEUDA";#N/A,#N/A,FALSE,"INVERSION";#N/A,#N/A,FALSE,"PERSONAL"}</definedName>
    <definedName name="bx" hidden="1">{#N/A,#N/A,FALSE,"LLAVE";#N/A,#N/A,FALSE,"EERR";#N/A,#N/A,FALSE,"ESP";#N/A,#N/A,FALSE,"EOAF";#N/A,#N/A,FALSE,"CASH";#N/A,#N/A,FALSE,"FINANZAS";#N/A,#N/A,FALSE,"DEUDA";#N/A,#N/A,FALSE,"INVERSION";#N/A,#N/A,FALSE,"PERSONAL"}</definedName>
    <definedName name="ç" localSheetId="14" hidden="1">{#N/A,#N/A,FALSE,"LLAVE";#N/A,#N/A,FALSE,"EERR";#N/A,#N/A,FALSE,"ESP";#N/A,#N/A,FALSE,"EOAF";#N/A,#N/A,FALSE,"CASH";#N/A,#N/A,FALSE,"FINANZAS";#N/A,#N/A,FALSE,"DEUDA";#N/A,#N/A,FALSE,"INVERSION";#N/A,#N/A,FALSE,"PERSONAL"}</definedName>
    <definedName name="ç" hidden="1">{#N/A,#N/A,FALSE,"LLAVE";#N/A,#N/A,FALSE,"EERR";#N/A,#N/A,FALSE,"ESP";#N/A,#N/A,FALSE,"EOAF";#N/A,#N/A,FALSE,"CASH";#N/A,#N/A,FALSE,"FINANZAS";#N/A,#N/A,FALSE,"DEUDA";#N/A,#N/A,FALSE,"INVERSION";#N/A,#N/A,FALSE,"PERSONAL"}</definedName>
    <definedName name="CD" localSheetId="14" hidden="1">{#N/A,#N/A,FALSE,"LLAVE";#N/A,#N/A,FALSE,"EERR";#N/A,#N/A,FALSE,"ESP";#N/A,#N/A,FALSE,"EOAF";#N/A,#N/A,FALSE,"CASH";#N/A,#N/A,FALSE,"FINANZAS";#N/A,#N/A,FALSE,"DEUDA";#N/A,#N/A,FALSE,"INVERSION";#N/A,#N/A,FALSE,"PERSONAL"}</definedName>
    <definedName name="CD" hidden="1">{#N/A,#N/A,FALSE,"LLAVE";#N/A,#N/A,FALSE,"EERR";#N/A,#N/A,FALSE,"ESP";#N/A,#N/A,FALSE,"EOAF";#N/A,#N/A,FALSE,"CASH";#N/A,#N/A,FALSE,"FINANZAS";#N/A,#N/A,FALSE,"DEUDA";#N/A,#N/A,FALSE,"INVERSION";#N/A,#N/A,FALSE,"PERSONAL"}</definedName>
    <definedName name="cdx" localSheetId="14" hidden="1">{#N/A,#N/A,FALSE,"LLAVE";#N/A,#N/A,FALSE,"EERR";#N/A,#N/A,FALSE,"ESP";#N/A,#N/A,FALSE,"EOAF";#N/A,#N/A,FALSE,"CASH";#N/A,#N/A,FALSE,"FINANZAS";#N/A,#N/A,FALSE,"DEUDA";#N/A,#N/A,FALSE,"INVERSION";#N/A,#N/A,FALSE,"PERSONAL"}</definedName>
    <definedName name="cdx" hidden="1">{#N/A,#N/A,FALSE,"LLAVE";#N/A,#N/A,FALSE,"EERR";#N/A,#N/A,FALSE,"ESP";#N/A,#N/A,FALSE,"EOAF";#N/A,#N/A,FALSE,"CASH";#N/A,#N/A,FALSE,"FINANZAS";#N/A,#N/A,FALSE,"DEUDA";#N/A,#N/A,FALSE,"INVERSION";#N/A,#N/A,FALSE,"PERSONAL"}</definedName>
    <definedName name="d" localSheetId="14" hidden="1">{#N/A,#N/A,FALSE,"LLAVE";#N/A,#N/A,FALSE,"EERR";#N/A,#N/A,FALSE,"ESP";#N/A,#N/A,FALSE,"EOAF";#N/A,#N/A,FALSE,"CASH";#N/A,#N/A,FALSE,"FINANZAS";#N/A,#N/A,FALSE,"DEUDA";#N/A,#N/A,FALSE,"INVERSION";#N/A,#N/A,FALSE,"PERSONAL"}</definedName>
    <definedName name="d" hidden="1">{#N/A,#N/A,FALSE,"LLAVE";#N/A,#N/A,FALSE,"EERR";#N/A,#N/A,FALSE,"ESP";#N/A,#N/A,FALSE,"EOAF";#N/A,#N/A,FALSE,"CASH";#N/A,#N/A,FALSE,"FINANZAS";#N/A,#N/A,FALSE,"DEUDA";#N/A,#N/A,FALSE,"INVERSION";#N/A,#N/A,FALSE,"PERSONAL"}</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6">#REF!</definedName>
    <definedName name="DATA7">#REF!</definedName>
    <definedName name="DATA8">#REF!</definedName>
    <definedName name="DATA9">#REF!</definedName>
    <definedName name="Despesas" localSheetId="14" hidden="1">{#N/A,#N/A,FALSE,"ENERGIA";#N/A,#N/A,FALSE,"PERDIDAS";#N/A,#N/A,FALSE,"CLIENTES";#N/A,#N/A,FALSE,"ESTADO";#N/A,#N/A,FALSE,"TECNICA"}</definedName>
    <definedName name="Despesas" hidden="1">{#N/A,#N/A,FALSE,"ENERGIA";#N/A,#N/A,FALSE,"PERDIDAS";#N/A,#N/A,FALSE,"CLIENTES";#N/A,#N/A,FALSE,"ESTADO";#N/A,#N/A,FALSE,"TECNICA"}</definedName>
    <definedName name="df" localSheetId="14" hidden="1">{#N/A,#N/A,FALSE,"LLAVE";#N/A,#N/A,FALSE,"EERR";#N/A,#N/A,FALSE,"ESP";#N/A,#N/A,FALSE,"EOAF";#N/A,#N/A,FALSE,"CASH";#N/A,#N/A,FALSE,"FINANZAS";#N/A,#N/A,FALSE,"DEUDA";#N/A,#N/A,FALSE,"INVERSION";#N/A,#N/A,FALSE,"PERSONAL"}</definedName>
    <definedName name="df" hidden="1">{#N/A,#N/A,FALSE,"LLAVE";#N/A,#N/A,FALSE,"EERR";#N/A,#N/A,FALSE,"ESP";#N/A,#N/A,FALSE,"EOAF";#N/A,#N/A,FALSE,"CASH";#N/A,#N/A,FALSE,"FINANZAS";#N/A,#N/A,FALSE,"DEUDA";#N/A,#N/A,FALSE,"INVERSION";#N/A,#N/A,FALSE,"PERSONAL"}</definedName>
    <definedName name="DFG" localSheetId="14" hidden="1">{"TotalGeralDespesasPorArea",#N/A,FALSE,"VinculosAccessEfetivo"}</definedName>
    <definedName name="DFG" hidden="1">{"TotalGeralDespesasPorArea",#N/A,FALSE,"VinculosAccessEfetivo"}</definedName>
    <definedName name="Diferido" localSheetId="14" hidden="1">{"TotalGeralDespesasPorArea",#N/A,FALSE,"VinculosAccessEfetivo"}</definedName>
    <definedName name="Diferido" hidden="1">{"TotalGeralDespesasPorArea",#N/A,FALSE,"VinculosAccessEfetivo"}</definedName>
    <definedName name="dre" localSheetId="14" hidden="1">{"TotalGeralDespesasPorArea",#N/A,FALSE,"VinculosAccessEfetivo"}</definedName>
    <definedName name="dre" hidden="1">{"TotalGeralDespesasPorArea",#N/A,FALSE,"VinculosAccessEfetivo"}</definedName>
    <definedName name="e" localSheetId="14" hidden="1">{#N/A,#N/A,FALSE,"ENERGIA";#N/A,#N/A,FALSE,"PERDIDAS";#N/A,#N/A,FALSE,"CLIENTES";#N/A,#N/A,FALSE,"ESTADO";#N/A,#N/A,FALSE,"TECNICA"}</definedName>
    <definedName name="e" hidden="1">{#N/A,#N/A,FALSE,"ENERGIA";#N/A,#N/A,FALSE,"PERDIDAS";#N/A,#N/A,FALSE,"CLIENTES";#N/A,#N/A,FALSE,"ESTADO";#N/A,#N/A,FALSE,"TECNICA"}</definedName>
    <definedName name="EPMWorkbookOptions_1" hidden="1">"dgEAAB+LCAAAAAAABACF0MEOgjAMBuC7ie+w7C4DTTwYwINeTCQYTdRrhQKL0JFtOh9fokGjHrz+/dqmDee3pmZX1EYqinjg+ZwhZSqXVEb8YotRMOXzeDgID0qfT0qd09Z21LCuj8zsZvKIV9a2MyGcc56beEqXYuz7gTgm611WYQP8heV/PJJkLFCGvNvKWLjFQqOpUkpbpLiA2mAoPsOHW9QIegkWUtrBFXv5HT9sf8tGK4uZxbzXv4VP"</definedName>
    <definedName name="EPMWorkbookOptions_2" hidden="1">"73ImntHK7EFLONWYoC7fE37y7nXi63fxHS3iv392AQAA"</definedName>
    <definedName name="estoques" localSheetId="14" hidden="1">{"TotalGeralDespesasPorArea",#N/A,FALSE,"VinculosAccessEfetivo"}</definedName>
    <definedName name="estoques" hidden="1">{"TotalGeralDespesasPorArea",#N/A,FALSE,"VinculosAccessEfetivo"}</definedName>
    <definedName name="F" localSheetId="14" hidden="1">{#N/A,#N/A,FALSE,"ENERGIA";#N/A,#N/A,FALSE,"PERDIDAS";#N/A,#N/A,FALSE,"CLIENTES";#N/A,#N/A,FALSE,"ESTADO";#N/A,#N/A,FALSE,"TECNICA"}</definedName>
    <definedName name="F" hidden="1">{#N/A,#N/A,FALSE,"ENERGIA";#N/A,#N/A,FALSE,"PERDIDAS";#N/A,#N/A,FALSE,"CLIENTES";#N/A,#N/A,FALSE,"ESTADO";#N/A,#N/A,FALSE,"TECNICA"}</definedName>
    <definedName name="Faturamento" localSheetId="14" hidden="1">{#N/A,#N/A,FALSE,"LLAVE";#N/A,#N/A,FALSE,"EERR";#N/A,#N/A,FALSE,"ESP";#N/A,#N/A,FALSE,"EOAF";#N/A,#N/A,FALSE,"CASH";#N/A,#N/A,FALSE,"FINANZAS";#N/A,#N/A,FALSE,"DEUDA";#N/A,#N/A,FALSE,"INVERSION";#N/A,#N/A,FALSE,"PERSONAL"}</definedName>
    <definedName name="Faturamento" hidden="1">{#N/A,#N/A,FALSE,"LLAVE";#N/A,#N/A,FALSE,"EERR";#N/A,#N/A,FALSE,"ESP";#N/A,#N/A,FALSE,"EOAF";#N/A,#N/A,FALSE,"CASH";#N/A,#N/A,FALSE,"FINANZAS";#N/A,#N/A,FALSE,"DEUDA";#N/A,#N/A,FALSE,"INVERSION";#N/A,#N/A,FALSE,"PERSONAL"}</definedName>
    <definedName name="ff" localSheetId="14" hidden="1">{#N/A,#N/A,FALSE,"ENERGIA";#N/A,#N/A,FALSE,"PERDIDAS";#N/A,#N/A,FALSE,"CLIENTES";#N/A,#N/A,FALSE,"ESTADO";#N/A,#N/A,FALSE,"TECNICA"}</definedName>
    <definedName name="ff" hidden="1">{#N/A,#N/A,FALSE,"ENERGIA";#N/A,#N/A,FALSE,"PERDIDAS";#N/A,#N/A,FALSE,"CLIENTES";#N/A,#N/A,FALSE,"ESTADO";#N/A,#N/A,FALSE,"TECNICA"}</definedName>
    <definedName name="fx" localSheetId="14" hidden="1">{#N/A,#N/A,FALSE,"ENERGIA";#N/A,#N/A,FALSE,"PERDIDAS";#N/A,#N/A,FALSE,"CLIENTES";#N/A,#N/A,FALSE,"ESTADO";#N/A,#N/A,FALSE,"TECNICA"}</definedName>
    <definedName name="fx" hidden="1">{#N/A,#N/A,FALSE,"ENERGIA";#N/A,#N/A,FALSE,"PERDIDAS";#N/A,#N/A,FALSE,"CLIENTES";#N/A,#N/A,FALSE,"ESTADO";#N/A,#N/A,FALSE,"TECNICA"}</definedName>
    <definedName name="gggggg" localSheetId="14" hidden="1">{#N/A,#N/A,FALSE,"LLAVE";#N/A,#N/A,FALSE,"EERR";#N/A,#N/A,FALSE,"ESP";#N/A,#N/A,FALSE,"EOAF";#N/A,#N/A,FALSE,"CASH";#N/A,#N/A,FALSE,"FINANZAS";#N/A,#N/A,FALSE,"DEUDA";#N/A,#N/A,FALSE,"INVERSION";#N/A,#N/A,FALSE,"PERSONAL"}</definedName>
    <definedName name="gggggg" hidden="1">{#N/A,#N/A,FALSE,"LLAVE";#N/A,#N/A,FALSE,"EERR";#N/A,#N/A,FALSE,"ESP";#N/A,#N/A,FALSE,"EOAF";#N/A,#N/A,FALSE,"CASH";#N/A,#N/A,FALSE,"FINANZAS";#N/A,#N/A,FALSE,"DEUDA";#N/A,#N/A,FALSE,"INVERSION";#N/A,#N/A,FALSE,"PERSONAL"}</definedName>
    <definedName name="gr" localSheetId="14" hidden="1">{"TotalGeralDespesasPorArea",#N/A,FALSE,"VinculosAccessEfetivo"}</definedName>
    <definedName name="gr" hidden="1">{"TotalGeralDespesasPorArea",#N/A,FALSE,"VinculosAccessEfetivo"}</definedName>
    <definedName name="gutierrez" localSheetId="14" hidden="1">{"TotalGeralDespesasPorArea",#N/A,FALSE,"VinculosAccessEfetivo"}</definedName>
    <definedName name="gutierrez" hidden="1">{"TotalGeralDespesasPorArea",#N/A,FALSE,"VinculosAccessEfetivo"}</definedName>
    <definedName name="im" localSheetId="14" hidden="1">{#N/A,#N/A,FALSE,"ENERGIA";#N/A,#N/A,FALSE,"PERDIDAS";#N/A,#N/A,FALSE,"CLIENTES";#N/A,#N/A,FALSE,"ESTADO";#N/A,#N/A,FALSE,"TECNICA"}</definedName>
    <definedName name="im" hidden="1">{#N/A,#N/A,FALSE,"ENERGIA";#N/A,#N/A,FALSE,"PERDIDAS";#N/A,#N/A,FALSE,"CLIENTES";#N/A,#N/A,FALSE,"ESTADO";#N/A,#N/A,FALSE,"TECNICA"}</definedName>
    <definedName name="ime" localSheetId="14" hidden="1">{#N/A,#N/A,FALSE,"LLAVE";#N/A,#N/A,FALSE,"EERR";#N/A,#N/A,FALSE,"ESP";#N/A,#N/A,FALSE,"EOAF";#N/A,#N/A,FALSE,"CASH";#N/A,#N/A,FALSE,"FINANZAS";#N/A,#N/A,FALSE,"DEUDA";#N/A,#N/A,FALSE,"INVERSION";#N/A,#N/A,FALSE,"PERSONAL"}</definedName>
    <definedName name="ime" hidden="1">{#N/A,#N/A,FALSE,"LLAVE";#N/A,#N/A,FALSE,"EERR";#N/A,#N/A,FALSE,"ESP";#N/A,#N/A,FALSE,"EOAF";#N/A,#N/A,FALSE,"CASH";#N/A,#N/A,FALSE,"FINANZAS";#N/A,#N/A,FALSE,"DEUDA";#N/A,#N/A,FALSE,"INVERSION";#N/A,#N/A,FALSE,"PERSONAL"}</definedName>
    <definedName name="imobil" localSheetId="14" hidden="1">{"TotalGeralDespesasPorArea",#N/A,FALSE,"VinculosAccessEfetivo"}</definedName>
    <definedName name="imobil" hidden="1">{"TotalGeralDespesasPorArea",#N/A,FALSE,"VinculosAccessEfetivo"}</definedName>
    <definedName name="imobilizado" localSheetId="14" hidden="1">{"TotalGeralDespesasPorArea",#N/A,FALSE,"VinculosAccessEfetivo"}</definedName>
    <definedName name="imobilizado" hidden="1">{"TotalGeralDespesasPorArea",#N/A,FALSE,"VinculosAccessEfetivo"}</definedName>
    <definedName name="IRINEU" localSheetId="14" hidden="1">{"TotalGeralDespesasPorArea",#N/A,FALSE,"VinculosAccessEfetivo"}</definedName>
    <definedName name="IRINEU" hidden="1">{"TotalGeralDespesasPorArea",#N/A,FALSE,"VinculosAccessEfetivo"}</definedName>
    <definedName name="jag" localSheetId="14" hidden="1">{"TotalGeralDespesasPorArea",#N/A,FALSE,"VinculosAccessEfetivo"}</definedName>
    <definedName name="jag" hidden="1">{"TotalGeralDespesasPorArea",#N/A,FALSE,"VinculosAccessEfetivo"}</definedName>
    <definedName name="joao" localSheetId="14" hidden="1">{"TotalGeralDespesasPorArea",#N/A,FALSE,"VinculosAccessEfetivo"}</definedName>
    <definedName name="joao" hidden="1">{"TotalGeralDespesasPorArea",#N/A,FALSE,"VinculosAccessEfetivo"}</definedName>
    <definedName name="Logo">INDIRECT("Auxiliar!B"&amp;#REF!)</definedName>
    <definedName name="Logo1">INDIRECT("Auxiliar!$B$"&amp;#REF!)</definedName>
    <definedName name="Logo10">INDIRECT("Auxiliar!$B$"&amp;#REF!)</definedName>
    <definedName name="Logo11">INDIRECT("Auxiliar!$B$"&amp;#REF!)</definedName>
    <definedName name="Logo12">INDIRECT("Auxiliar!$B$"&amp;#REF!)</definedName>
    <definedName name="Logo13">INDIRECT("Auxiliar!G"&amp;[2]Painel!#REF!)</definedName>
    <definedName name="Logo14">INDIRECT("Auxiliar!G"&amp;[2]Painel!$K$21)</definedName>
    <definedName name="Logo15">INDIRECT("Auxiliar!G"&amp;[2]Painel!$K$22)</definedName>
    <definedName name="Logo16">INDIRECT("Auxiliar!G"&amp;[2]Painel!$K$23)</definedName>
    <definedName name="Logo17">INDIRECT("Auxiliar!G"&amp;[2]Painel!#REF!)</definedName>
    <definedName name="Logo18">INDIRECT("Auxiliar!G"&amp;[2]Painel!$Y$22)</definedName>
    <definedName name="Logo19">INDIRECT("Auxiliar!G"&amp;[2]Painel!#REF!)</definedName>
    <definedName name="Logo2">INDIRECT("Auxiliar!$B$"&amp;#REF!)</definedName>
    <definedName name="Logo20">INDIRECT("Auxiliar!G"&amp;[2]Painel!$AL$22)</definedName>
    <definedName name="Logo21">INDIRECT("Auxiliar!G"&amp;[2]Painel!$AR$21)</definedName>
    <definedName name="Logo22">INDIRECT("Auxiliar!G"&amp;[2]Painel!$AR$22)</definedName>
    <definedName name="Logo23">INDIRECT("Auxiliar!G"&amp;[2]Painel!$AR$23)</definedName>
    <definedName name="Logo24">INDIRECT("Auxiliar!G"&amp;[2]Painel!#REF!)</definedName>
    <definedName name="Logo25">INDIRECT("Auxiliar!G"&amp;[2]Painel!#REF!)</definedName>
    <definedName name="Logo3">INDIRECT("Auxiliar!$B$"&amp;#REF!)</definedName>
    <definedName name="Logo4">INDIRECT("Auxiliar!$B$"&amp;#REF!)</definedName>
    <definedName name="Logo5">INDIRECT("Auxiliar!$B$"&amp;#REF!)</definedName>
    <definedName name="Logo6">INDIRECT("Auxiliar!$B$"&amp;#REF!)</definedName>
    <definedName name="Logo7">INDIRECT("Auxiliar!$B$"&amp;#REF!)</definedName>
    <definedName name="Logo8">INDIRECT("Auxiliar!$B$"&amp;#REF!)</definedName>
    <definedName name="Logo9">INDIRECT("Auxiliar!$B$"&amp;#REF!)</definedName>
    <definedName name="MAIO">#REF!</definedName>
    <definedName name="men" localSheetId="14" hidden="1">{#N/A,#N/A,FALSE,"LLAVE";#N/A,#N/A,FALSE,"EERR";#N/A,#N/A,FALSE,"ESP";#N/A,#N/A,FALSE,"EOAF";#N/A,#N/A,FALSE,"CASH";#N/A,#N/A,FALSE,"FINANZAS";#N/A,#N/A,FALSE,"DEUDA";#N/A,#N/A,FALSE,"INVERSION";#N/A,#N/A,FALSE,"PERSONAL"}</definedName>
    <definedName name="men" hidden="1">{#N/A,#N/A,FALSE,"LLAVE";#N/A,#N/A,FALSE,"EERR";#N/A,#N/A,FALSE,"ESP";#N/A,#N/A,FALSE,"EOAF";#N/A,#N/A,FALSE,"CASH";#N/A,#N/A,FALSE,"FINANZAS";#N/A,#N/A,FALSE,"DEUDA";#N/A,#N/A,FALSE,"INVERSION";#N/A,#N/A,FALSE,"PERSONAL"}</definedName>
    <definedName name="MES">'[3]1996'!#REF!</definedName>
    <definedName name="MÊS">#REF!</definedName>
    <definedName name="mmmm" localSheetId="14" hidden="1">{#N/A,#N/A,FALSE,"LLAVE";#N/A,#N/A,FALSE,"EERR";#N/A,#N/A,FALSE,"ESP";#N/A,#N/A,FALSE,"EOAF";#N/A,#N/A,FALSE,"CASH";#N/A,#N/A,FALSE,"FINANZAS";#N/A,#N/A,FALSE,"DEUDA";#N/A,#N/A,FALSE,"INVERSION";#N/A,#N/A,FALSE,"PERSONAL"}</definedName>
    <definedName name="mmmm" hidden="1">{#N/A,#N/A,FALSE,"LLAVE";#N/A,#N/A,FALSE,"EERR";#N/A,#N/A,FALSE,"ESP";#N/A,#N/A,FALSE,"EOAF";#N/A,#N/A,FALSE,"CASH";#N/A,#N/A,FALSE,"FINANZAS";#N/A,#N/A,FALSE,"DEUDA";#N/A,#N/A,FALSE,"INVERSION";#N/A,#N/A,FALSE,"PERSONAL"}</definedName>
    <definedName name="Morgado">#REF!</definedName>
    <definedName name="n" localSheetId="14" hidden="1">{"TotalGeralDespesasPorArea",#N/A,FALSE,"VinculosAccessEfetivo"}</definedName>
    <definedName name="n" hidden="1">{"TotalGeralDespesasPorArea",#N/A,FALSE,"VinculosAccessEfetivo"}</definedName>
    <definedName name="net">'[4]tar. media'!#REF!</definedName>
    <definedName name="olisboa" localSheetId="14" hidden="1">{"TotalGeralDespesasPorArea",#N/A,FALSE,"VinculosAccessEfetivo"}</definedName>
    <definedName name="olisboa" hidden="1">{"TotalGeralDespesasPorArea",#N/A,FALSE,"VinculosAccessEfetivo"}</definedName>
    <definedName name="otto" localSheetId="14" hidden="1">{"TotalGeralDespesasPorArea",#N/A,FALSE,"VinculosAccessEfetivo"}</definedName>
    <definedName name="otto" hidden="1">{"TotalGeralDespesasPorArea",#N/A,FALSE,"VinculosAccessEfetivo"}</definedName>
    <definedName name="P_D">#REF!</definedName>
    <definedName name="PAINEL" localSheetId="14" hidden="1">{#N/A,#N/A,FALSE,"ENERGIA";#N/A,#N/A,FALSE,"PERDIDAS";#N/A,#N/A,FALSE,"CLIENTES";#N/A,#N/A,FALSE,"ESTADO";#N/A,#N/A,FALSE,"TECNICA"}</definedName>
    <definedName name="PAINEL" hidden="1">{#N/A,#N/A,FALSE,"ENERGIA";#N/A,#N/A,FALSE,"PERDIDAS";#N/A,#N/A,FALSE,"CLIENTES";#N/A,#N/A,FALSE,"ESTADO";#N/A,#N/A,FALSE,"TECNICA"}</definedName>
    <definedName name="Parc_Dívida">#REF!</definedName>
    <definedName name="Parc_Próprio">#REF!</definedName>
    <definedName name="Percent_Threshold">#REF!</definedName>
    <definedName name="Periodo_Actual">[5]Carátula!$F$24</definedName>
    <definedName name="Positivo1">INDIRECT("Auxiliar!$d$"&amp;[6]Auxiliar!$E$112)</definedName>
    <definedName name="Positivo2">INDIRECT("Auxiliar!$D$"&amp;[6]Auxiliar!$E$113)</definedName>
    <definedName name="pp" localSheetId="14" hidden="1">{#N/A,#N/A,FALSE,"ENERGIA";#N/A,#N/A,FALSE,"PERDIDAS";#N/A,#N/A,FALSE,"CLIENTES";#N/A,#N/A,FALSE,"ESTADO";#N/A,#N/A,FALSE,"TECNICA"}</definedName>
    <definedName name="pp" hidden="1">{#N/A,#N/A,FALSE,"ENERGIA";#N/A,#N/A,FALSE,"PERDIDAS";#N/A,#N/A,FALSE,"CLIENTES";#N/A,#N/A,FALSE,"ESTADO";#N/A,#N/A,FALSE,"TECNICA"}</definedName>
    <definedName name="PreçoMAE">#REF!</definedName>
    <definedName name="Print_Area_MI">'[7]RealXReal(MWh)'!#REF!</definedName>
    <definedName name="q">[8]Carátula!$F$24</definedName>
    <definedName name="qqqqqqqqqq" localSheetId="14" hidden="1">{#N/A,#N/A,FALSE,"LLAVE";#N/A,#N/A,FALSE,"EERR";#N/A,#N/A,FALSE,"ESP";#N/A,#N/A,FALSE,"EOAF";#N/A,#N/A,FALSE,"CASH";#N/A,#N/A,FALSE,"FINANZAS";#N/A,#N/A,FALSE,"DEUDA";#N/A,#N/A,FALSE,"INVERSION";#N/A,#N/A,FALSE,"PERSONAL"}</definedName>
    <definedName name="qqqqqqqqqq" hidden="1">{#N/A,#N/A,FALSE,"LLAVE";#N/A,#N/A,FALSE,"EERR";#N/A,#N/A,FALSE,"ESP";#N/A,#N/A,FALSE,"EOAF";#N/A,#N/A,FALSE,"CASH";#N/A,#N/A,FALSE,"FINANZAS";#N/A,#N/A,FALSE,"DEUDA";#N/A,#N/A,FALSE,"INVERSION";#N/A,#N/A,FALSE,"PERSONAL"}</definedName>
    <definedName name="qwerty" localSheetId="14" hidden="1">{#N/A,#N/A,FALSE,"LLAVE";#N/A,#N/A,FALSE,"EERR";#N/A,#N/A,FALSE,"ESP";#N/A,#N/A,FALSE,"EOAF";#N/A,#N/A,FALSE,"CASH";#N/A,#N/A,FALSE,"FINANZAS";#N/A,#N/A,FALSE,"DEUDA";#N/A,#N/A,FALSE,"INVERSION";#N/A,#N/A,FALSE,"PERSONAL"}</definedName>
    <definedName name="qwerty" hidden="1">{#N/A,#N/A,FALSE,"LLAVE";#N/A,#N/A,FALSE,"EERR";#N/A,#N/A,FALSE,"ESP";#N/A,#N/A,FALSE,"EOAF";#N/A,#N/A,FALSE,"CASH";#N/A,#N/A,FALSE,"FINANZAS";#N/A,#N/A,FALSE,"DEUDA";#N/A,#N/A,FALSE,"INVERSION";#N/A,#N/A,FALSE,"PERSONAL"}</definedName>
    <definedName name="qwertyu" localSheetId="14" hidden="1">{#N/A,#N/A,FALSE,"ENERGIA";#N/A,#N/A,FALSE,"PERDIDAS";#N/A,#N/A,FALSE,"CLIENTES";#N/A,#N/A,FALSE,"ESTADO";#N/A,#N/A,FALSE,"TECNICA"}</definedName>
    <definedName name="qwertyu" hidden="1">{#N/A,#N/A,FALSE,"ENERGIA";#N/A,#N/A,FALSE,"PERDIDAS";#N/A,#N/A,FALSE,"CLIENTES";#N/A,#N/A,FALSE,"ESTADO";#N/A,#N/A,FALSE,"TECNICA"}</definedName>
    <definedName name="qwertyuio" localSheetId="14" hidden="1">{#N/A,#N/A,FALSE,"LLAVE";#N/A,#N/A,FALSE,"EERR";#N/A,#N/A,FALSE,"ESP";#N/A,#N/A,FALSE,"EOAF";#N/A,#N/A,FALSE,"CASH";#N/A,#N/A,FALSE,"FINANZAS";#N/A,#N/A,FALSE,"DEUDA";#N/A,#N/A,FALSE,"INVERSION";#N/A,#N/A,FALSE,"PERSONAL"}</definedName>
    <definedName name="qwertyuio" hidden="1">{#N/A,#N/A,FALSE,"LLAVE";#N/A,#N/A,FALSE,"EERR";#N/A,#N/A,FALSE,"ESP";#N/A,#N/A,FALSE,"EOAF";#N/A,#N/A,FALSE,"CASH";#N/A,#N/A,FALSE,"FINANZAS";#N/A,#N/A,FALSE,"DEUDA";#N/A,#N/A,FALSE,"INVERSION";#N/A,#N/A,FALSE,"PERSONAL"}</definedName>
    <definedName name="Racionamento">#REF!</definedName>
    <definedName name="RE">[9]INDIECO1!#REF!</definedName>
    <definedName name="REAL">#REF!</definedName>
    <definedName name="REALIZ">#REF!</definedName>
    <definedName name="REALIZA">#REF!</definedName>
    <definedName name="Receita_Rmilhões">'[10]Dados de Entrada - Planejamento'!#REF!</definedName>
    <definedName name="ReduçãoC_Inicial">#REF!</definedName>
    <definedName name="ReduçãoCI">#REF!</definedName>
    <definedName name="ReduçãoCompraEnergia">#REF!</definedName>
    <definedName name="ReduçãoFaturamento">#REF!</definedName>
    <definedName name="reltado" localSheetId="14" hidden="1">{#N/A,#N/A,FALSE,"LLAVE";#N/A,#N/A,FALSE,"EERR";#N/A,#N/A,FALSE,"ESP";#N/A,#N/A,FALSE,"EOAF";#N/A,#N/A,FALSE,"CASH";#N/A,#N/A,FALSE,"FINANZAS";#N/A,#N/A,FALSE,"DEUDA";#N/A,#N/A,FALSE,"INVERSION";#N/A,#N/A,FALSE,"PERSONAL"}</definedName>
    <definedName name="reltado" hidden="1">{#N/A,#N/A,FALSE,"LLAVE";#N/A,#N/A,FALSE,"EERR";#N/A,#N/A,FALSE,"ESP";#N/A,#N/A,FALSE,"EOAF";#N/A,#N/A,FALSE,"CASH";#N/A,#N/A,FALSE,"FINANZAS";#N/A,#N/A,FALSE,"DEUDA";#N/A,#N/A,FALSE,"INVERSION";#N/A,#N/A,FALSE,"PERSONAL"}</definedName>
    <definedName name="RELTMT">#REF!</definedName>
    <definedName name="Resul_Ano_Curso_ESP">[5]ESP!$AF$34</definedName>
    <definedName name="Resul_Periodo_EERR">#REF!</definedName>
    <definedName name="ResultadoMAE">#REF!</definedName>
    <definedName name="Revenues_Bilateral_Contracts_Long_Term">'[4]tar. media'!#REF!</definedName>
    <definedName name="Revenues_Billed_Enegy_Input">'[4]tar. media'!#REF!</definedName>
    <definedName name="Revenues_Billed_Energy">'[4]tar. media'!#REF!</definedName>
    <definedName name="Revenues_Billed_Energy_Input">'[4]tar. media'!#REF!</definedName>
    <definedName name="Revenues_Captive_Market_Simulation">'[4]tar. media'!#REF!</definedName>
    <definedName name="Revenues_Free_Energy_Market_Current">'[4]tar. media'!#REF!</definedName>
    <definedName name="Revenues_Free_Energy_Market_EX_Concession_Area">'[4]tar. media'!#REF!</definedName>
    <definedName name="Revenues_Losses_Recovery">'[4]tar. media'!#REF!</definedName>
    <definedName name="Revenues_Losses_Simulation">'[4]tar. media'!#REF!</definedName>
    <definedName name="Revenues_Market_Migration">'[4]tar. media'!#REF!</definedName>
    <definedName name="Revenues_Net_Revenues">'[4]tar. media'!#REF!</definedName>
    <definedName name="Revenues_Required_Energy">'[4]tar. media'!#REF!</definedName>
    <definedName name="Revenues_Required_Energy_Input">'[4]tar. media'!#REF!</definedName>
    <definedName name="Revenues_Tariff">'[4]tar. media'!#REF!</definedName>
    <definedName name="ribeiro" localSheetId="14" hidden="1">{"TotalGeralDespesasPorArea",#N/A,FALSE,"VinculosAccessEfetivo"}</definedName>
    <definedName name="ribeiro" hidden="1">{"TotalGeralDespesasPorArea",#N/A,FALSE,"VinculosAccessEfetivo"}</definedName>
    <definedName name="Saldo_Moroso_Operativo">[5]CLIENTES!$CU$29</definedName>
    <definedName name="santos" localSheetId="14" hidden="1">{"TotalGeralDespesasPorArea",#N/A,FALSE,"VinculosAccessEfetivo"}</definedName>
    <definedName name="santos" hidden="1">{"TotalGeralDespesasPorArea",#N/A,FALSE,"VinculosAccessEfetivo"}</definedName>
    <definedName name="Scenario_Dollar">#REF!</definedName>
    <definedName name="Scenario_Economic_Scenario">#REF!</definedName>
    <definedName name="Scenario_End_Period_Rate">#REF!</definedName>
    <definedName name="Scenario_Interest_Rate">#REF!</definedName>
    <definedName name="SELEC">#REF!</definedName>
    <definedName name="souza" localSheetId="14" hidden="1">{"TotalGeralDespesasPorArea",#N/A,FALSE,"VinculosAccessEfetivo"}</definedName>
    <definedName name="souza" hidden="1">{"TotalGeralDespesasPorArea",#N/A,FALSE,"VinculosAccessEfetivo"}</definedName>
    <definedName name="souzaribeiro" localSheetId="14" hidden="1">{"TotalGeralDespesasPorArea",#N/A,FALSE,"VinculosAccessEfetivo"}</definedName>
    <definedName name="souzaribeiro" hidden="1">{"TotalGeralDespesasPorArea",#N/A,FALSE,"VinculosAccessEfetivo"}</definedName>
    <definedName name="Spot_MAE_Price">[11]Spot!#REF!</definedName>
    <definedName name="SSECO">#REF!</definedName>
    <definedName name="tabela_PRD_1">#REF!</definedName>
    <definedName name="Tabela_PRD_2">#REF!</definedName>
    <definedName name="TAXA">#REF!</definedName>
    <definedName name="Taxes_Deferred_Exchange_Variation">[11]Taxes!#REF!</definedName>
    <definedName name="TE">[12]INDIECO1!#REF!</definedName>
    <definedName name="TENSAO_CLASSE__REAL_mil">[13]ENERINC!$Q$167:$AD$541</definedName>
    <definedName name="TEST0">#REF!</definedName>
    <definedName name="TESTE">[14]INDIECO1!#REF!</definedName>
    <definedName name="TESTHKEY">#REF!</definedName>
    <definedName name="TESTKEYS">#REF!</definedName>
    <definedName name="TESTVKEY">#REF!</definedName>
    <definedName name="TextRefCopyRangeCount" hidden="1">41</definedName>
    <definedName name="TIR">#REF!</definedName>
    <definedName name="títulos">'[15]Matriz de covariância'!#REF!</definedName>
    <definedName name="Total_Saldo_Moroso_Operativo">[5]CLIENTES!$E$50</definedName>
    <definedName name="VariaçãoCompraEnergia">#REF!</definedName>
    <definedName name="VariaçãoFaturamento">#REF!</definedName>
    <definedName name="VariaçãoVendaEnergia">#REF!</definedName>
    <definedName name="VCTNF_Acumulado">[5]VAR_CT!$H$44</definedName>
    <definedName name="VCTNF_Acumulado_EOAF">[5]EOAF!$H$22</definedName>
    <definedName name="Venda_Rmilhões">'[10]Dados de Entrada - Planejamento'!#REF!</definedName>
    <definedName name="Venda_SPOT__GWh">'[10]Dados de Entrada - Planejamento'!#REF!</definedName>
    <definedName name="w" localSheetId="14" hidden="1">{#N/A,#N/A,FALSE,"ENERGIA";#N/A,#N/A,FALSE,"PERDIDAS";#N/A,#N/A,FALSE,"CLIENTES";#N/A,#N/A,FALSE,"ESTADO";#N/A,#N/A,FALSE,"TECNICA"}</definedName>
    <definedName name="w" hidden="1">{#N/A,#N/A,FALSE,"ENERGIA";#N/A,#N/A,FALSE,"PERDIDAS";#N/A,#N/A,FALSE,"CLIENTES";#N/A,#N/A,FALSE,"ESTADO";#N/A,#N/A,FALSE,"TECNICA"}</definedName>
    <definedName name="WACC_S">#REF!</definedName>
    <definedName name="WACC_T">#REF!</definedName>
    <definedName name="wrn.Aging._.and._.Trend._.Analysis." localSheetId="1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DespesasPorArea." localSheetId="14" hidden="1">{"TotalGeralDespesasPorArea",#N/A,FALSE,"VinculosAccessEfetivo"}</definedName>
    <definedName name="wrn.DespesasPorArea." hidden="1">{"TotalGeralDespesasPorArea",#N/A,FALSE,"VinculosAccessEfetivo"}</definedName>
    <definedName name="wrn.INFMES." localSheetId="14" hidden="1">{#N/A,#N/A,FALSE,"ENERGIA";#N/A,#N/A,FALSE,"PERDIDAS";#N/A,#N/A,FALSE,"CLIENTES";#N/A,#N/A,FALSE,"ESTADO";#N/A,#N/A,FALSE,"TECNICA"}</definedName>
    <definedName name="wrn.INFMES." hidden="1">{#N/A,#N/A,FALSE,"ENERGIA";#N/A,#N/A,FALSE,"PERDIDAS";#N/A,#N/A,FALSE,"CLIENTES";#N/A,#N/A,FALSE,"ESTADO";#N/A,#N/A,FALSE,"TECNICA"}</definedName>
    <definedName name="wrn.MENSUAL." localSheetId="14" hidden="1">{#N/A,#N/A,FALSE,"LLAVE";#N/A,#N/A,FALSE,"EERR";#N/A,#N/A,FALSE,"ESP";#N/A,#N/A,FALSE,"EOAF";#N/A,#N/A,FALSE,"CASH";#N/A,#N/A,FALSE,"FINANZAS";#N/A,#N/A,FALSE,"DEUDA";#N/A,#N/A,FALSE,"INVERSION";#N/A,#N/A,FALSE,"PERSONAL"}</definedName>
    <definedName name="wrn.MENSUAL." hidden="1">{#N/A,#N/A,FALSE,"LLAVE";#N/A,#N/A,FALSE,"EERR";#N/A,#N/A,FALSE,"ESP";#N/A,#N/A,FALSE,"EOAF";#N/A,#N/A,FALSE,"CASH";#N/A,#N/A,FALSE,"FINANZAS";#N/A,#N/A,FALSE,"DEUDA";#N/A,#N/A,FALSE,"INVERSION";#N/A,#N/A,FALSE,"PERSONAL"}</definedName>
    <definedName name="ws" localSheetId="14" hidden="1">{#N/A,#N/A,FALSE,"LLAVE";#N/A,#N/A,FALSE,"EERR";#N/A,#N/A,FALSE,"ESP";#N/A,#N/A,FALSE,"EOAF";#N/A,#N/A,FALSE,"CASH";#N/A,#N/A,FALSE,"FINANZAS";#N/A,#N/A,FALSE,"DEUDA";#N/A,#N/A,FALSE,"INVERSION";#N/A,#N/A,FALSE,"PERSONAL"}</definedName>
    <definedName name="ws" hidden="1">{#N/A,#N/A,FALSE,"LLAVE";#N/A,#N/A,FALSE,"EERR";#N/A,#N/A,FALSE,"ESP";#N/A,#N/A,FALSE,"EOAF";#N/A,#N/A,FALSE,"CASH";#N/A,#N/A,FALSE,"FINANZAS";#N/A,#N/A,FALSE,"DEUDA";#N/A,#N/A,FALSE,"INVERSION";#N/A,#N/A,FALSE,"PERSONAL"}</definedName>
    <definedName name="X" localSheetId="14" hidden="1">{#N/A,#N/A,FALSE,"ENERGIA";#N/A,#N/A,FALSE,"PERDIDAS";#N/A,#N/A,FALSE,"CLIENTES";#N/A,#N/A,FALSE,"ESTADO";#N/A,#N/A,FALSE,"TECNICA"}</definedName>
    <definedName name="X" hidden="1">{#N/A,#N/A,FALSE,"ENERGIA";#N/A,#N/A,FALSE,"PERDIDAS";#N/A,#N/A,FALSE,"CLIENTES";#N/A,#N/A,FALSE,"ESTADO";#N/A,#N/A,FALSE,"TECNICA"}</definedName>
    <definedName name="XREF_COLUMN_1"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ActiveRow" hidden="1">#REF!</definedName>
    <definedName name="XRefColumnsCount" hidden="1">7</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3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2" hidden="1">#REF!</definedName>
    <definedName name="XRefCopy42Row" hidden="1">#REF!</definedName>
    <definedName name="XRefCopy43" hidden="1">#REF!</definedName>
    <definedName name="XRefCopy43Row" hidden="1">#REF!</definedName>
    <definedName name="XRefCopy44" hidden="1">#REF!</definedName>
    <definedName name="XRefCopy44Row"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7Row" hidden="1">#REF!</definedName>
    <definedName name="XRefCopy48"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RangeCount" hidden="1">50</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 hidden="1">#REF!</definedName>
    <definedName name="XRefPaste37Row" hidden="1">#REF!</definedName>
    <definedName name="XRefPaste38" hidden="1">#REF!</definedName>
    <definedName name="XRefPaste38Row" hidden="1">#REF!</definedName>
    <definedName name="XRefPaste39" hidden="1">#REF!</definedName>
    <definedName name="XRefPaste39Row" hidden="1">#REF!</definedName>
    <definedName name="XRefPaste3Row" hidden="1">#REF!</definedName>
    <definedName name="XRefPaste4" hidden="1">#REF!</definedName>
    <definedName name="XRefPaste40" hidden="1">#REF!</definedName>
    <definedName name="XRefPaste40Row" hidden="1">#REF!</definedName>
    <definedName name="XRefPaste41" hidden="1">#REF!</definedName>
    <definedName name="XRefPaste41Row" hidden="1">#REF!</definedName>
    <definedName name="XRefPaste42"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 hidden="1">#REF!</definedName>
    <definedName name="XRefPaste45Row" hidden="1">#REF!</definedName>
    <definedName name="XRefPaste46" hidden="1">#REF!</definedName>
    <definedName name="XRefPaste46Row" hidden="1">#REF!</definedName>
    <definedName name="XRefPaste47" hidden="1">#REF!</definedName>
    <definedName name="XRefPaste47Row" hidden="1">#REF!</definedName>
    <definedName name="XRefPaste48" hidden="1">#REF!</definedName>
    <definedName name="XRefPaste48Row" hidden="1">#REF!</definedName>
    <definedName name="XRefPaste49" hidden="1">#REF!</definedName>
    <definedName name="XRefPaste49Row" hidden="1">#REF!</definedName>
    <definedName name="XRefPaste4Row" hidden="1">#REF!</definedName>
    <definedName name="XRefPaste5" hidden="1">#REF!</definedName>
    <definedName name="XRefPaste50" hidden="1">#REF!</definedName>
    <definedName name="XRefPaste50Row" hidden="1">#REF!</definedName>
    <definedName name="XRefPaste51" hidden="1">#REF!</definedName>
    <definedName name="XRefPaste51Row" hidden="1">#REF!</definedName>
    <definedName name="XRefPaste52" hidden="1">#REF!</definedName>
    <definedName name="XRefPaste52Row" hidden="1">#REF!</definedName>
    <definedName name="XRefPaste53" hidden="1">#REF!</definedName>
    <definedName name="XRefPaste53Row" hidden="1">#REF!</definedName>
    <definedName name="XRefPaste54" hidden="1">#REF!</definedName>
    <definedName name="XRefPaste54Row" hidden="1">#REF!</definedName>
    <definedName name="XRefPaste55" hidden="1">#REF!</definedName>
    <definedName name="XRefPaste55Row" hidden="1">#REF!</definedName>
    <definedName name="XRefPaste56" hidden="1">#REF!</definedName>
    <definedName name="XRefPaste56Row" hidden="1">#REF!</definedName>
    <definedName name="XRefPaste57" hidden="1">#REF!</definedName>
    <definedName name="XRefPaste57Row" hidden="1">#REF!</definedName>
    <definedName name="XRefPaste58" hidden="1">#REF!</definedName>
    <definedName name="XRefPaste58Row" hidden="1">#REF!</definedName>
    <definedName name="XRefPaste59" hidden="1">#REF!</definedName>
    <definedName name="XRefPaste59Row" hidden="1">#REF!</definedName>
    <definedName name="XRefPaste5Row" hidden="1">#REF!</definedName>
    <definedName name="XRefPaste6" hidden="1">#REF!</definedName>
    <definedName name="XRefPaste60" hidden="1">#REF!</definedName>
    <definedName name="XRefPaste60Row" hidden="1">#REF!</definedName>
    <definedName name="XRefPaste61" hidden="1">#REF!</definedName>
    <definedName name="XRefPaste61Row" hidden="1">#REF!</definedName>
    <definedName name="XRefPaste62" hidden="1">#REF!</definedName>
    <definedName name="XRefPaste62Row"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62</definedName>
    <definedName name="xs" localSheetId="14" hidden="1">{#N/A,#N/A,FALSE,"ENERGIA";#N/A,#N/A,FALSE,"PERDIDAS";#N/A,#N/A,FALSE,"CLIENTES";#N/A,#N/A,FALSE,"ESTADO";#N/A,#N/A,FALSE,"TECNICA"}</definedName>
    <definedName name="xs" hidden="1">{#N/A,#N/A,FALSE,"ENERGIA";#N/A,#N/A,FALSE,"PERDIDAS";#N/A,#N/A,FALSE,"CLIENTES";#N/A,#N/A,FALSE,"ESTADO";#N/A,#N/A,FALSE,"TECNICA"}</definedName>
    <definedName name="xsa" localSheetId="14" hidden="1">{#N/A,#N/A,FALSE,"LLAVE";#N/A,#N/A,FALSE,"EERR";#N/A,#N/A,FALSE,"ESP";#N/A,#N/A,FALSE,"EOAF";#N/A,#N/A,FALSE,"CASH";#N/A,#N/A,FALSE,"FINANZAS";#N/A,#N/A,FALSE,"DEUDA";#N/A,#N/A,FALSE,"INVERSION";#N/A,#N/A,FALSE,"PERSONAL"}</definedName>
    <definedName name="xsa" hidden="1">{#N/A,#N/A,FALSE,"LLAVE";#N/A,#N/A,FALSE,"EERR";#N/A,#N/A,FALSE,"ESP";#N/A,#N/A,FALSE,"EOAF";#N/A,#N/A,FALSE,"CASH";#N/A,#N/A,FALSE,"FINANZAS";#N/A,#N/A,FALSE,"DEUDA";#N/A,#N/A,FALSE,"INVERSION";#N/A,#N/A,FALSE,"PERSONAL"}</definedName>
    <definedName name="XX" localSheetId="14" hidden="1">{#N/A,#N/A,FALSE,"LLAVE";#N/A,#N/A,FALSE,"EERR";#N/A,#N/A,FALSE,"ESP";#N/A,#N/A,FALSE,"EOAF";#N/A,#N/A,FALSE,"CASH";#N/A,#N/A,FALSE,"FINANZAS";#N/A,#N/A,FALSE,"DEUDA";#N/A,#N/A,FALSE,"INVERSION";#N/A,#N/A,FALSE,"PERSONAL"}</definedName>
    <definedName name="XX" hidden="1">{#N/A,#N/A,FALSE,"LLAVE";#N/A,#N/A,FALSE,"EERR";#N/A,#N/A,FALSE,"ESP";#N/A,#N/A,FALSE,"EOAF";#N/A,#N/A,FALSE,"CASH";#N/A,#N/A,FALSE,"FINANZAS";#N/A,#N/A,FALSE,"DEUDA";#N/A,#N/A,FALSE,"INVERSION";#N/A,#N/A,FALSE,"PERSONAL"}</definedName>
    <definedName name="xxx" localSheetId="14" hidden="1">{#N/A,#N/A,FALSE,"ENERGIA";#N/A,#N/A,FALSE,"PERDIDAS";#N/A,#N/A,FALSE,"CLIENTES";#N/A,#N/A,FALSE,"ESTADO";#N/A,#N/A,FALSE,"TECNICA"}</definedName>
    <definedName name="xxx" hidden="1">{#N/A,#N/A,FALSE,"ENERGIA";#N/A,#N/A,FALSE,"PERDIDAS";#N/A,#N/A,FALSE,"CLIENTES";#N/A,#N/A,FALSE,"ESTADO";#N/A,#N/A,FALSE,"TECNICA"}</definedName>
    <definedName name="Z_1E6349FB_6127_4916_B1C9_00A76D39C8B3_.wvu.Cols" localSheetId="1" hidden="1">'RAP Cycle'!#REF!</definedName>
    <definedName name="Z_1E6349FB_6127_4916_B1C9_00A76D39C8B3_.wvu.Rows" localSheetId="15" hidden="1">BS!#REF!</definedName>
    <definedName name="Z_1E6349FB_6127_4916_B1C9_00A76D39C8B3_.wvu.Rows" localSheetId="17" hidden="1">'Cash Flow'!#REF!,'Cash Flow'!#REF!,'Cash Flow'!#REF!,'Cash Flow'!#REF!,'Cash Flow'!#REF!,'Cash Flow'!#REF!,'Cash Flow'!#REF!,'Cash Flow'!#REF!,'Cash Flow'!#REF!,'Cash Flow'!#REF!</definedName>
    <definedName name="Z_1E6349FB_6127_4916_B1C9_00A76D39C8B3_.wvu.Rows" localSheetId="6" hidden="1">Endividamento!#REF!</definedName>
    <definedName name="Z_1E6349FB_6127_4916_B1C9_00A76D39C8B3_.wvu.Rows" localSheetId="10" hidden="1">'P&amp;L'!#REF!,'P&amp;L'!#REF!,'P&amp;L'!#REF!,'P&amp;L'!#REF!,'P&amp;L'!#REF!,'P&amp;L'!#REF!,'P&amp;L'!#REF!,'P&amp;L'!#REF!,'P&amp;L'!#REF!</definedName>
    <definedName name="Z_1E6349FB_6127_4916_B1C9_00A76D39C8B3_.wvu.Rows" localSheetId="14" hidden="1">Participações!#REF!,Participações!#REF!,Participações!#REF!,Participações!#REF!,Participações!#REF!,Participações!#REF!</definedName>
    <definedName name="Z_1E6349FB_6127_4916_B1C9_00A76D39C8B3_.wvu.Rows" localSheetId="4" hidden="1">Revenues!#REF!,Revenues!#REF!,Revenues!#REF!</definedName>
    <definedName name="Z_87D6620E_C4DF_42B2_AEF1_4C176B3EDD78_.wvu.Cols" localSheetId="1" hidden="1">'RAP Cycle'!#REF!</definedName>
    <definedName name="Z_87D6620E_C4DF_42B2_AEF1_4C176B3EDD78_.wvu.Rows" localSheetId="15" hidden="1">BS!#REF!</definedName>
    <definedName name="Z_87D6620E_C4DF_42B2_AEF1_4C176B3EDD78_.wvu.Rows" localSheetId="17" hidden="1">'Cash Flow'!#REF!,'Cash Flow'!#REF!,'Cash Flow'!#REF!,'Cash Flow'!#REF!,'Cash Flow'!#REF!,'Cash Flow'!#REF!</definedName>
    <definedName name="Z_87D6620E_C4DF_42B2_AEF1_4C176B3EDD78_.wvu.Rows" localSheetId="6" hidden="1">Endividamento!#REF!</definedName>
    <definedName name="Z_87D6620E_C4DF_42B2_AEF1_4C176B3EDD78_.wvu.Rows" localSheetId="10" hidden="1">'P&amp;L'!#REF!,'P&amp;L'!#REF!,'P&amp;L'!#REF!</definedName>
    <definedName name="Z_89A93467_8A8A_4CB6_BAAC_1590A714D7E3_.wvu.Cols" localSheetId="15" hidden="1">BS!$C:$C,BS!$D:$D</definedName>
    <definedName name="Z_89A93467_8A8A_4CB6_BAAC_1590A714D7E3_.wvu.Cols" localSheetId="10" hidden="1">'P&amp;L'!#REF!,'P&amp;L'!#REF!</definedName>
    <definedName name="Z_89A93467_8A8A_4CB6_BAAC_1590A714D7E3_.wvu.Cols" localSheetId="1" hidden="1">'RAP Cycle'!#REF!</definedName>
    <definedName name="Z_89A93467_8A8A_4CB6_BAAC_1590A714D7E3_.wvu.Rows" localSheetId="15" hidden="1">BS!#REF!</definedName>
    <definedName name="Z_89A93467_8A8A_4CB6_BAAC_1590A714D7E3_.wvu.Rows" localSheetId="17" hidden="1">'Cash Flow'!#REF!,'Cash Flow'!#REF!,'Cash Flow'!#REF!,'Cash Flow'!#REF!,'Cash Flow'!#REF!,'Cash Flow'!#REF!,'Cash Flow'!#REF!,'Cash Flow'!#REF!</definedName>
    <definedName name="Z_89A93467_8A8A_4CB6_BAAC_1590A714D7E3_.wvu.Rows" localSheetId="6" hidden="1">Endividamento!#REF!</definedName>
    <definedName name="Z_89A93467_8A8A_4CB6_BAAC_1590A714D7E3_.wvu.Rows" localSheetId="10" hidden="1">'P&amp;L'!#REF!,'P&amp;L'!#REF!,'P&amp;L'!#REF!,'P&amp;L'!#REF!</definedName>
    <definedName name="Z_C49A8C82_1AC5_4974_9B9F_02362D6E4669_.wvu.Cols" localSheetId="1" hidden="1">'RAP Cycle'!#REF!</definedName>
    <definedName name="Z_C49A8C82_1AC5_4974_9B9F_02362D6E4669_.wvu.Rows" localSheetId="15" hidden="1">BS!#REF!</definedName>
    <definedName name="Z_C49A8C82_1AC5_4974_9B9F_02362D6E4669_.wvu.Rows" localSheetId="17" hidden="1">'Cash Flow'!#REF!,'Cash Flow'!#REF!,'Cash Flow'!#REF!,'Cash Flow'!#REF!,'Cash Flow'!#REF!,'Cash Flow'!#REF!,'Cash Flow'!#REF!,'Cash Flow'!#REF!</definedName>
    <definedName name="Z_C49A8C82_1AC5_4974_9B9F_02362D6E4669_.wvu.Rows" localSheetId="6" hidden="1">Endividamento!#REF!</definedName>
    <definedName name="Z_C49A8C82_1AC5_4974_9B9F_02362D6E4669_.wvu.Rows" localSheetId="10" hidden="1">'P&amp;L'!#REF!,'P&amp;L'!#REF!,'P&amp;L'!#REF!</definedName>
    <definedName name="Z_C49A8C82_1AC5_4974_9B9F_02362D6E4669_.wvu.Rows" localSheetId="4" hidden="1">Revenues!#REF!,Revenues!#REF!,Revenues!#REF!</definedName>
    <definedName name="zzzzz" localSheetId="14" hidden="1">{#N/A,#N/A,FALSE,"ENERGIA";#N/A,#N/A,FALSE,"PERDIDAS";#N/A,#N/A,FALSE,"CLIENTES";#N/A,#N/A,FALSE,"ESTADO";#N/A,#N/A,FALSE,"TECNICA"}</definedName>
    <definedName name="zzzzz" hidden="1">{#N/A,#N/A,FALSE,"ENERGIA";#N/A,#N/A,FALSE,"PERDIDAS";#N/A,#N/A,FALSE,"CLIENTES";#N/A,#N/A,FALSE,"ESTADO";#N/A,#N/A,FALSE,"TECNICA"}</definedName>
  </definedNames>
  <calcPr calcId="191029"/>
  <customWorkbookViews>
    <customWorkbookView name="Rafaela Murat Gunzburger - Modo de exibição pessoal" guid="{C49A8C82-1AC5-4974-9B9F-02362D6E4669}" mergeInterval="0" personalView="1" maximized="1" windowWidth="1276" windowHeight="625" tabRatio="844" activeSheetId="16"/>
    <customWorkbookView name="bloomberg - Modo de exibição pessoal" guid="{87D6620E-C4DF-42B2-AEF1-4C176B3EDD78}" mergeInterval="0" personalView="1" maximized="1" windowWidth="1916" windowHeight="835" tabRatio="844" activeSheetId="5"/>
    <customWorkbookView name="Michelle Araujo - Modo de exibição pessoal" guid="{1E6349FB-6127-4916-B1C9-00A76D39C8B3}" mergeInterval="0" personalView="1" maximized="1" windowWidth="1276" windowHeight="779" tabRatio="844" activeSheetId="28"/>
    <customWorkbookView name="Natalia Benevides de Carvalho - Modo de exibição pessoal" guid="{89A93467-8A8A-4CB6-BAAC-1590A714D7E3}" mergeInterval="0" personalView="1" maximized="1" windowWidth="1276" windowHeight="759" tabRatio="747" activeSheetId="8"/>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C83" i="38" l="1"/>
  <c r="EC82" i="38"/>
  <c r="EC81" i="38"/>
  <c r="EC80" i="38"/>
  <c r="EC79" i="38"/>
  <c r="EC78" i="38"/>
  <c r="EC77" i="38"/>
  <c r="EC76" i="38"/>
  <c r="EC75" i="38"/>
  <c r="EC74" i="38"/>
  <c r="EC73" i="38"/>
  <c r="EC72" i="38"/>
  <c r="EC71" i="38"/>
  <c r="EC70" i="38"/>
  <c r="EC68" i="38"/>
  <c r="EC67" i="38"/>
  <c r="EC65" i="38"/>
  <c r="EC64" i="38"/>
  <c r="EC63" i="38"/>
  <c r="EC62" i="38"/>
  <c r="EC61" i="38"/>
  <c r="EC60" i="38"/>
  <c r="EC59" i="38"/>
  <c r="EC58" i="38"/>
  <c r="EC57" i="38"/>
  <c r="EC56" i="38"/>
  <c r="EC55" i="38"/>
  <c r="EC52" i="38"/>
  <c r="EC51" i="38"/>
  <c r="EC50" i="38"/>
  <c r="EC49" i="38"/>
  <c r="EC48" i="38"/>
  <c r="EC47" i="38"/>
  <c r="EC46" i="38"/>
  <c r="EC45" i="38"/>
  <c r="EC44" i="38"/>
  <c r="EC43" i="38"/>
  <c r="EC39" i="38"/>
  <c r="EC38" i="38"/>
  <c r="EC36" i="38"/>
  <c r="EC35" i="38"/>
  <c r="EC34" i="38"/>
  <c r="EC33" i="38"/>
  <c r="EC32" i="38"/>
  <c r="EC31" i="38"/>
  <c r="EC30" i="38"/>
  <c r="EC29" i="38"/>
  <c r="EC28" i="38"/>
  <c r="EC27" i="38"/>
  <c r="EC26" i="38"/>
  <c r="EC25" i="38"/>
  <c r="EC24" i="38"/>
  <c r="EC23" i="38"/>
  <c r="EC22" i="38"/>
  <c r="EC20" i="38"/>
  <c r="EC19" i="38"/>
  <c r="EC18" i="38"/>
  <c r="EC17" i="38"/>
  <c r="EC16" i="38"/>
  <c r="EC15" i="38"/>
  <c r="EC14" i="38"/>
  <c r="EC13" i="38"/>
  <c r="EC12" i="38"/>
  <c r="EC11" i="38"/>
  <c r="EC10" i="38"/>
  <c r="EC173" i="38"/>
  <c r="EC172" i="38"/>
  <c r="EC171" i="38"/>
  <c r="EC170" i="38"/>
  <c r="EC169" i="38"/>
  <c r="EC168" i="38"/>
  <c r="EC167" i="38"/>
  <c r="EC166" i="38"/>
  <c r="EC165" i="38"/>
  <c r="EC164" i="38"/>
  <c r="EC163" i="38"/>
  <c r="EC162" i="38"/>
  <c r="EC161" i="38"/>
  <c r="EC160" i="38"/>
  <c r="EC157" i="38"/>
  <c r="EC155" i="38"/>
  <c r="EC154" i="38"/>
  <c r="EC153" i="38"/>
  <c r="EC152" i="38"/>
  <c r="EC151" i="38"/>
  <c r="EC150" i="38"/>
  <c r="EC149" i="38"/>
  <c r="EC148" i="38"/>
  <c r="EC147" i="38"/>
  <c r="EC146" i="38"/>
  <c r="EC145" i="38"/>
  <c r="EC144" i="38"/>
  <c r="EC140" i="38"/>
  <c r="EC139" i="38"/>
  <c r="EC138" i="38"/>
  <c r="EC137" i="38"/>
  <c r="EC136" i="38"/>
  <c r="EC135" i="38"/>
  <c r="EC134" i="38"/>
  <c r="EC133" i="38"/>
  <c r="EC132" i="38"/>
  <c r="EC131" i="38"/>
  <c r="EC130" i="38"/>
  <c r="EC126" i="38"/>
  <c r="EC125" i="38"/>
  <c r="EC124" i="38"/>
  <c r="EC122" i="38"/>
  <c r="EC121" i="38"/>
  <c r="EC120" i="38"/>
  <c r="EC119" i="38"/>
  <c r="EC118" i="38"/>
  <c r="EC117" i="38"/>
  <c r="EC116" i="38"/>
  <c r="EC115" i="38"/>
  <c r="EC114" i="38"/>
  <c r="EC113" i="38"/>
  <c r="EC112" i="38"/>
  <c r="EC111" i="38"/>
  <c r="EC110" i="38"/>
  <c r="EC109" i="38"/>
  <c r="EC108" i="38"/>
  <c r="EC106" i="38"/>
  <c r="EC105" i="38"/>
  <c r="EC104" i="38"/>
  <c r="EC103" i="38"/>
  <c r="EC102" i="38"/>
  <c r="EC101" i="38"/>
  <c r="EC100" i="38"/>
  <c r="EC99" i="38"/>
  <c r="EC98" i="38"/>
  <c r="EC97" i="38"/>
  <c r="EC96" i="38"/>
  <c r="EC95" i="38"/>
  <c r="EC93" i="38"/>
  <c r="EC92" i="38"/>
  <c r="N4" i="45" l="1"/>
  <c r="O4" i="45"/>
  <c r="CR118" i="32"/>
  <c r="CR117" i="32"/>
  <c r="CR115" i="32"/>
  <c r="CR113" i="32"/>
  <c r="CR111" i="32"/>
  <c r="CR109" i="32"/>
  <c r="CR108" i="32"/>
  <c r="CR106" i="32"/>
  <c r="CR104" i="32"/>
  <c r="CR102" i="32"/>
  <c r="CR101" i="32"/>
  <c r="CR100" i="32"/>
  <c r="CR99" i="32"/>
  <c r="CR97" i="32"/>
  <c r="CR95" i="32"/>
  <c r="CR94" i="32"/>
  <c r="CR93" i="32"/>
  <c r="CR91" i="32"/>
  <c r="CR90" i="32"/>
  <c r="CR89" i="32"/>
  <c r="CR88" i="32"/>
  <c r="CR87" i="32"/>
  <c r="CR86" i="32"/>
  <c r="CR85" i="32"/>
  <c r="CR84" i="32"/>
  <c r="CR82" i="32"/>
  <c r="CR80" i="32"/>
  <c r="CR78" i="32"/>
  <c r="CR77" i="32"/>
  <c r="CR76" i="32"/>
  <c r="CR75" i="32"/>
  <c r="CR74" i="32"/>
  <c r="CR73" i="32"/>
  <c r="CR72" i="32"/>
  <c r="CR71" i="32"/>
  <c r="AI118" i="32"/>
  <c r="AI117" i="32"/>
  <c r="AI116" i="32"/>
  <c r="AI115" i="32"/>
  <c r="AI113" i="32"/>
  <c r="AI111" i="32"/>
  <c r="AI109" i="32"/>
  <c r="AI108" i="32"/>
  <c r="AI107" i="32"/>
  <c r="AI106" i="32"/>
  <c r="AI105" i="32"/>
  <c r="AI104" i="32"/>
  <c r="AI103" i="32"/>
  <c r="AI102" i="32"/>
  <c r="AI101" i="32"/>
  <c r="AI100" i="32"/>
  <c r="AI97" i="32"/>
  <c r="AI95" i="32"/>
  <c r="AI92" i="32"/>
  <c r="AI91" i="32"/>
  <c r="AI90" i="32"/>
  <c r="AI89" i="32"/>
  <c r="AI88" i="32"/>
  <c r="AI87" i="32"/>
  <c r="AI86" i="32"/>
  <c r="AI85" i="32"/>
  <c r="AI84" i="32"/>
  <c r="AI82" i="32"/>
  <c r="AI80" i="32"/>
  <c r="AI78" i="32"/>
  <c r="AI77" i="32"/>
  <c r="AI76" i="32"/>
  <c r="AI75" i="32"/>
  <c r="AI74" i="32"/>
  <c r="AI73" i="32"/>
  <c r="AI72" i="32"/>
  <c r="K75" i="48"/>
  <c r="N106" i="48"/>
  <c r="N105" i="48"/>
  <c r="N104" i="48"/>
  <c r="N103" i="48"/>
  <c r="N102" i="48"/>
  <c r="N101" i="48"/>
  <c r="N100" i="48"/>
  <c r="N99" i="48"/>
  <c r="N98" i="48"/>
  <c r="N97" i="48"/>
  <c r="N96" i="48"/>
  <c r="N95" i="48"/>
  <c r="N94" i="48"/>
  <c r="N93" i="48"/>
  <c r="N92" i="48"/>
  <c r="N91" i="48"/>
  <c r="N90" i="48"/>
  <c r="N89" i="48"/>
  <c r="N88" i="48"/>
  <c r="N87" i="48"/>
  <c r="N86" i="48"/>
  <c r="N85" i="48"/>
  <c r="N84" i="48"/>
  <c r="N83" i="48"/>
  <c r="N82" i="48"/>
  <c r="N81" i="48"/>
  <c r="N80" i="48"/>
  <c r="N79" i="48"/>
  <c r="N78" i="48"/>
  <c r="N77" i="48"/>
  <c r="N76" i="48"/>
  <c r="M106" i="48"/>
  <c r="M105" i="48"/>
  <c r="M104" i="48"/>
  <c r="M103" i="48"/>
  <c r="M102" i="48"/>
  <c r="M101" i="48"/>
  <c r="M100" i="48"/>
  <c r="M99" i="48"/>
  <c r="M98" i="48"/>
  <c r="M97" i="48"/>
  <c r="M96" i="48"/>
  <c r="M95" i="48"/>
  <c r="M94" i="48"/>
  <c r="M93" i="48"/>
  <c r="M92" i="48"/>
  <c r="M91" i="48"/>
  <c r="M90" i="48"/>
  <c r="M89" i="48"/>
  <c r="M88" i="48"/>
  <c r="M87" i="48"/>
  <c r="M86" i="48"/>
  <c r="M85" i="48"/>
  <c r="M84" i="48"/>
  <c r="M83" i="48"/>
  <c r="M82" i="48"/>
  <c r="M81" i="48"/>
  <c r="M80" i="48"/>
  <c r="M79" i="48"/>
  <c r="M78" i="48"/>
  <c r="M77" i="48"/>
  <c r="M76" i="48"/>
  <c r="L106" i="48"/>
  <c r="L105" i="48"/>
  <c r="L104" i="48"/>
  <c r="L103" i="48"/>
  <c r="L102" i="48"/>
  <c r="L101" i="48"/>
  <c r="L100" i="48"/>
  <c r="L99" i="48"/>
  <c r="L98" i="48"/>
  <c r="L97" i="48"/>
  <c r="L96" i="48"/>
  <c r="L95" i="48"/>
  <c r="L94" i="48"/>
  <c r="L93" i="48"/>
  <c r="L92" i="48"/>
  <c r="L91" i="48"/>
  <c r="L90" i="48"/>
  <c r="L89" i="48"/>
  <c r="L88" i="48"/>
  <c r="L87" i="48"/>
  <c r="L86" i="48"/>
  <c r="L85" i="48"/>
  <c r="L84" i="48"/>
  <c r="L83" i="48"/>
  <c r="L82" i="48"/>
  <c r="L81" i="48"/>
  <c r="L80" i="48"/>
  <c r="L79" i="48"/>
  <c r="L78" i="48"/>
  <c r="L77" i="48"/>
  <c r="L76" i="48"/>
  <c r="K106" i="48"/>
  <c r="K105" i="48"/>
  <c r="K104" i="48"/>
  <c r="K103" i="48"/>
  <c r="K102" i="48"/>
  <c r="K101" i="48"/>
  <c r="K100" i="48"/>
  <c r="K99" i="48"/>
  <c r="K98" i="48"/>
  <c r="K97" i="48"/>
  <c r="K96" i="48"/>
  <c r="K95" i="48"/>
  <c r="K94" i="48"/>
  <c r="K93" i="48"/>
  <c r="K92" i="48"/>
  <c r="K91" i="48"/>
  <c r="K90" i="48"/>
  <c r="K89" i="48"/>
  <c r="K88" i="48"/>
  <c r="K87" i="48"/>
  <c r="K86" i="48"/>
  <c r="K85" i="48"/>
  <c r="K84" i="48"/>
  <c r="K83" i="48"/>
  <c r="K82" i="48"/>
  <c r="K81" i="48"/>
  <c r="K80" i="48"/>
  <c r="K79" i="48"/>
  <c r="K78" i="48"/>
  <c r="K77" i="48"/>
  <c r="K76" i="48"/>
  <c r="N75" i="48"/>
  <c r="M75" i="48"/>
  <c r="L75" i="48"/>
  <c r="J106" i="48"/>
  <c r="J105" i="48"/>
  <c r="J104" i="48"/>
  <c r="J103" i="48"/>
  <c r="J102" i="48"/>
  <c r="J101" i="48"/>
  <c r="J100" i="48"/>
  <c r="J99" i="48"/>
  <c r="J98" i="48"/>
  <c r="J97" i="48"/>
  <c r="J96" i="48"/>
  <c r="J95" i="48"/>
  <c r="J94" i="48"/>
  <c r="J93" i="48"/>
  <c r="J92" i="48"/>
  <c r="J91" i="48"/>
  <c r="J90" i="48"/>
  <c r="J89" i="48"/>
  <c r="J88" i="48"/>
  <c r="J87" i="48"/>
  <c r="J86" i="48"/>
  <c r="J85" i="48"/>
  <c r="J84" i="48"/>
  <c r="J83" i="48"/>
  <c r="J82" i="48"/>
  <c r="J81" i="48"/>
  <c r="J80" i="48"/>
  <c r="J79" i="48"/>
  <c r="J78" i="48"/>
  <c r="J77" i="48"/>
  <c r="J76" i="48"/>
  <c r="J75" i="48"/>
  <c r="N33" i="48" l="1"/>
  <c r="M33" i="48"/>
  <c r="L33" i="48"/>
  <c r="K33" i="48"/>
  <c r="J33" i="48"/>
  <c r="N32" i="48"/>
  <c r="M32" i="48"/>
  <c r="L32" i="48"/>
  <c r="K32" i="48"/>
  <c r="J32" i="48"/>
  <c r="N31" i="48"/>
  <c r="M31" i="48"/>
  <c r="L31" i="48"/>
  <c r="K31" i="48"/>
  <c r="J31" i="48"/>
  <c r="N29" i="48"/>
  <c r="M29" i="48"/>
  <c r="L29" i="48"/>
  <c r="K29" i="48"/>
  <c r="J29" i="48"/>
  <c r="N28" i="48"/>
  <c r="M28" i="48"/>
  <c r="L28" i="48"/>
  <c r="K28" i="48"/>
  <c r="J28" i="48"/>
  <c r="N27" i="48"/>
  <c r="M27" i="48"/>
  <c r="L27" i="48"/>
  <c r="K27" i="48"/>
  <c r="J27" i="48"/>
  <c r="N26" i="48"/>
  <c r="M26" i="48"/>
  <c r="L26" i="48"/>
  <c r="K26" i="48"/>
  <c r="J26" i="48"/>
  <c r="N25" i="48"/>
  <c r="M25" i="48"/>
  <c r="L25" i="48"/>
  <c r="K25" i="48"/>
  <c r="J25" i="48"/>
  <c r="N24" i="48"/>
  <c r="M24" i="48"/>
  <c r="L24" i="48"/>
  <c r="K24" i="48"/>
  <c r="J24" i="48"/>
  <c r="N23" i="48"/>
  <c r="M23" i="48"/>
  <c r="L23" i="48"/>
  <c r="K23" i="48"/>
  <c r="J23" i="48"/>
  <c r="N22" i="48"/>
  <c r="M22" i="48"/>
  <c r="L22" i="48"/>
  <c r="K22" i="48"/>
  <c r="J22" i="48"/>
  <c r="N21" i="48"/>
  <c r="M21" i="48"/>
  <c r="L21" i="48"/>
  <c r="K21" i="48"/>
  <c r="J21" i="48"/>
  <c r="N20" i="48"/>
  <c r="M20" i="48"/>
  <c r="L20" i="48"/>
  <c r="K20" i="48"/>
  <c r="J20" i="48"/>
  <c r="N19" i="48"/>
  <c r="M19" i="48"/>
  <c r="L19" i="48"/>
  <c r="K19" i="48"/>
  <c r="J19" i="48"/>
  <c r="N18" i="48"/>
  <c r="M18" i="48"/>
  <c r="L18" i="48"/>
  <c r="K18" i="48"/>
  <c r="J18" i="48"/>
  <c r="N17" i="48"/>
  <c r="M17" i="48"/>
  <c r="L17" i="48"/>
  <c r="K17" i="48"/>
  <c r="J17" i="48"/>
  <c r="N16" i="48"/>
  <c r="M16" i="48"/>
  <c r="L16" i="48"/>
  <c r="K16" i="48"/>
  <c r="J16" i="48"/>
  <c r="N15" i="48"/>
  <c r="M15" i="48"/>
  <c r="L15" i="48"/>
  <c r="K15" i="48"/>
  <c r="J15" i="48"/>
  <c r="N14" i="48"/>
  <c r="M14" i="48"/>
  <c r="L14" i="48"/>
  <c r="K14" i="48"/>
  <c r="J14" i="48"/>
  <c r="N13" i="48"/>
  <c r="M13" i="48"/>
  <c r="L13" i="48"/>
  <c r="K13" i="48"/>
  <c r="J13" i="48"/>
  <c r="N12" i="48"/>
  <c r="M12" i="48"/>
  <c r="L12" i="48"/>
  <c r="K12" i="48"/>
  <c r="J12" i="48"/>
  <c r="N11" i="48"/>
  <c r="M11" i="48"/>
  <c r="L11" i="48"/>
  <c r="K11" i="48"/>
  <c r="J11" i="48"/>
  <c r="N10" i="48"/>
  <c r="M10" i="48"/>
  <c r="L10" i="48"/>
  <c r="K10" i="48"/>
  <c r="J10" i="48"/>
  <c r="N9" i="48"/>
  <c r="M9" i="48"/>
  <c r="L9" i="48"/>
  <c r="K9" i="48"/>
  <c r="J9" i="48"/>
  <c r="N8" i="48"/>
  <c r="M8" i="48"/>
  <c r="L8" i="48"/>
  <c r="K8" i="48"/>
  <c r="J8" i="48"/>
  <c r="N7" i="48"/>
  <c r="M7" i="48"/>
  <c r="L7" i="48"/>
  <c r="K7" i="48"/>
  <c r="J7" i="48"/>
  <c r="K34" i="48" l="1"/>
  <c r="L34" i="48"/>
  <c r="M34" i="48"/>
  <c r="N34" i="48"/>
  <c r="J34" i="48"/>
  <c r="EA83" i="38"/>
  <c r="EA82" i="38"/>
  <c r="EA81" i="38"/>
  <c r="EA80" i="38"/>
  <c r="EA79" i="38"/>
  <c r="EA78" i="38"/>
  <c r="EA77" i="38"/>
  <c r="EA76" i="38"/>
  <c r="EA75" i="38"/>
  <c r="EA74" i="38"/>
  <c r="EA73" i="38"/>
  <c r="EA72" i="38"/>
  <c r="EA71" i="38"/>
  <c r="EA70" i="38"/>
  <c r="EA67" i="38"/>
  <c r="EA65" i="38"/>
  <c r="EA64" i="38"/>
  <c r="EA63" i="38"/>
  <c r="EA62" i="38"/>
  <c r="EA61" i="38"/>
  <c r="EA60" i="38"/>
  <c r="EA59" i="38"/>
  <c r="EA58" i="38"/>
  <c r="EA57" i="38"/>
  <c r="EA56" i="38"/>
  <c r="EA55" i="38"/>
  <c r="EA52" i="38"/>
  <c r="EA51" i="38"/>
  <c r="EA50" i="38"/>
  <c r="EA49" i="38"/>
  <c r="EA48" i="38"/>
  <c r="EA47" i="38"/>
  <c r="EA46" i="38"/>
  <c r="EA45" i="38"/>
  <c r="EA44" i="38"/>
  <c r="EA43" i="38"/>
  <c r="EA39" i="38"/>
  <c r="EA36" i="38"/>
  <c r="EA35" i="38"/>
  <c r="EA34" i="38"/>
  <c r="EA33" i="38"/>
  <c r="EA32" i="38"/>
  <c r="EA31" i="38"/>
  <c r="EA30" i="38"/>
  <c r="EA29" i="38"/>
  <c r="EA28" i="38"/>
  <c r="EA27" i="38"/>
  <c r="EA26" i="38"/>
  <c r="EA25" i="38"/>
  <c r="EA24" i="38"/>
  <c r="EA23" i="38"/>
  <c r="EA22" i="38"/>
  <c r="EA11" i="38"/>
  <c r="EA12" i="38"/>
  <c r="EA13" i="38"/>
  <c r="EA14" i="38"/>
  <c r="EA15" i="38"/>
  <c r="EA16" i="38"/>
  <c r="EA17" i="38"/>
  <c r="EA18" i="38"/>
  <c r="EA19" i="38"/>
  <c r="EA20" i="38"/>
  <c r="EA10" i="38"/>
  <c r="EA173" i="38"/>
  <c r="EA172" i="38"/>
  <c r="EA170" i="38"/>
  <c r="EA169" i="38"/>
  <c r="EA168" i="38"/>
  <c r="EA167" i="38"/>
  <c r="EA166" i="38"/>
  <c r="EA165" i="38"/>
  <c r="EA164" i="38"/>
  <c r="EA163" i="38"/>
  <c r="EA162" i="38"/>
  <c r="EA161" i="38"/>
  <c r="EA160" i="38"/>
  <c r="EA157" i="38"/>
  <c r="EA145" i="38"/>
  <c r="EA146" i="38"/>
  <c r="EA147" i="38"/>
  <c r="EA148" i="38"/>
  <c r="EA149" i="38"/>
  <c r="EA150" i="38"/>
  <c r="EA151" i="38"/>
  <c r="EA152" i="38"/>
  <c r="EA153" i="38"/>
  <c r="EA154" i="38"/>
  <c r="EA155" i="38"/>
  <c r="EA144" i="38"/>
  <c r="EA131" i="38"/>
  <c r="EA132" i="38"/>
  <c r="EA133" i="38"/>
  <c r="EA134" i="38"/>
  <c r="EA135" i="38"/>
  <c r="EA136" i="38"/>
  <c r="EA137" i="38"/>
  <c r="EA138" i="38"/>
  <c r="EA139" i="38"/>
  <c r="EA140" i="38"/>
  <c r="EA130" i="38"/>
  <c r="EA126" i="38"/>
  <c r="EA110" i="38"/>
  <c r="EA111" i="38"/>
  <c r="EA112" i="38"/>
  <c r="EA113" i="38"/>
  <c r="EA114" i="38"/>
  <c r="EA115" i="38"/>
  <c r="EA116" i="38"/>
  <c r="EA117" i="38"/>
  <c r="EA118" i="38"/>
  <c r="EA119" i="38"/>
  <c r="EA120" i="38"/>
  <c r="EA121" i="38"/>
  <c r="EA122" i="38"/>
  <c r="EA109" i="38"/>
  <c r="EA106" i="38"/>
  <c r="EA96" i="38"/>
  <c r="EA97" i="38"/>
  <c r="EA98" i="38"/>
  <c r="EA99" i="38"/>
  <c r="EA100" i="38"/>
  <c r="EA101" i="38"/>
  <c r="EA102" i="38"/>
  <c r="EA103" i="38"/>
  <c r="EA104" i="38"/>
  <c r="EA105" i="38"/>
  <c r="EA95" i="38"/>
  <c r="EA93" i="38"/>
  <c r="C59" i="17"/>
  <c r="EA171" i="38"/>
  <c r="EA125" i="38"/>
  <c r="EA124" i="38"/>
  <c r="EA108" i="38"/>
  <c r="EA92" i="38"/>
  <c r="EA68" i="38"/>
  <c r="EA38" i="38"/>
  <c r="N30" i="48" l="1"/>
  <c r="L30" i="48"/>
  <c r="M30" i="48"/>
  <c r="J30" i="48"/>
  <c r="K30" i="48"/>
  <c r="J35" i="48"/>
  <c r="N35" i="48"/>
  <c r="M35" i="48"/>
  <c r="L35" i="48"/>
  <c r="K35" i="48"/>
  <c r="P27" i="11"/>
  <c r="CQ71" i="32" l="1"/>
  <c r="CQ72" i="32"/>
  <c r="CQ73" i="32"/>
  <c r="CQ74" i="32"/>
  <c r="CQ75" i="32"/>
  <c r="CQ76" i="32"/>
  <c r="CQ77" i="32"/>
  <c r="CQ78" i="32"/>
  <c r="CQ80" i="32"/>
  <c r="CQ82" i="32"/>
  <c r="CQ84" i="32"/>
  <c r="CQ85" i="32"/>
  <c r="CQ86" i="32"/>
  <c r="CQ87" i="32"/>
  <c r="CQ88" i="32"/>
  <c r="CQ89" i="32"/>
  <c r="CQ90" i="32"/>
  <c r="CQ91" i="32"/>
  <c r="CQ93" i="32"/>
  <c r="CQ94" i="32"/>
  <c r="CQ95" i="32"/>
  <c r="CQ97" i="32"/>
  <c r="CQ99" i="32"/>
  <c r="CQ100" i="32"/>
  <c r="CQ101" i="32"/>
  <c r="CQ102" i="32"/>
  <c r="CQ104" i="32"/>
  <c r="CQ106" i="32"/>
  <c r="CQ108" i="32"/>
  <c r="CQ109" i="32"/>
  <c r="CQ111" i="32"/>
  <c r="CQ113" i="32"/>
  <c r="CQ115" i="32"/>
  <c r="CQ117" i="32"/>
  <c r="CQ118" i="32"/>
  <c r="AH72" i="32"/>
  <c r="AH73" i="32"/>
  <c r="AH74" i="32"/>
  <c r="AH75" i="32"/>
  <c r="AH76" i="32"/>
  <c r="AH77" i="32"/>
  <c r="AH78" i="32"/>
  <c r="AH80" i="32"/>
  <c r="AH82" i="32"/>
  <c r="AH84" i="32"/>
  <c r="AH85" i="32"/>
  <c r="AH86" i="32"/>
  <c r="AH87" i="32"/>
  <c r="AH88" i="32"/>
  <c r="AH89" i="32"/>
  <c r="AH90" i="32"/>
  <c r="AH91" i="32"/>
  <c r="AH92" i="32"/>
  <c r="AH95" i="32"/>
  <c r="AH97" i="32"/>
  <c r="AH100" i="32"/>
  <c r="AH101" i="32"/>
  <c r="AH102" i="32"/>
  <c r="AH103" i="32"/>
  <c r="AH104" i="32"/>
  <c r="AH105" i="32"/>
  <c r="AH106" i="32"/>
  <c r="AH107" i="32"/>
  <c r="AH108" i="32"/>
  <c r="AH109" i="32"/>
  <c r="AH111" i="32"/>
  <c r="AH113" i="32"/>
  <c r="AH115" i="32"/>
  <c r="AH116" i="32"/>
  <c r="AH117" i="32"/>
  <c r="AH118" i="32"/>
  <c r="I27" i="37"/>
  <c r="G27" i="37"/>
  <c r="H27" i="37"/>
  <c r="E28" i="37"/>
  <c r="F28" i="37"/>
  <c r="G28" i="37"/>
  <c r="H28" i="37"/>
  <c r="I28" i="37"/>
  <c r="E29" i="37"/>
  <c r="F29" i="37"/>
  <c r="G29" i="37"/>
  <c r="H29" i="37"/>
  <c r="I29" i="37"/>
  <c r="E30" i="37"/>
  <c r="F30" i="37"/>
  <c r="G30" i="37"/>
  <c r="H30" i="37"/>
  <c r="I30" i="37"/>
  <c r="E31" i="37"/>
  <c r="F31" i="37"/>
  <c r="G31" i="37"/>
  <c r="H31" i="37"/>
  <c r="I31" i="37"/>
  <c r="E32" i="37"/>
  <c r="F32" i="37"/>
  <c r="G32" i="37"/>
  <c r="H32" i="37"/>
  <c r="I32" i="37"/>
  <c r="E33" i="37"/>
  <c r="F33" i="37"/>
  <c r="G33" i="37"/>
  <c r="H33" i="37"/>
  <c r="I33" i="37"/>
  <c r="E34" i="37"/>
  <c r="F34" i="37"/>
  <c r="G34" i="37"/>
  <c r="H34" i="37"/>
  <c r="I34" i="37"/>
  <c r="E35" i="37"/>
  <c r="F35" i="37"/>
  <c r="G35" i="37"/>
  <c r="H35" i="37"/>
  <c r="I35" i="37"/>
  <c r="E36" i="37"/>
  <c r="F36" i="37"/>
  <c r="G36" i="37"/>
  <c r="H36" i="37"/>
  <c r="I36" i="37"/>
  <c r="E37" i="37"/>
  <c r="F37" i="37"/>
  <c r="G37" i="37"/>
  <c r="H37" i="37"/>
  <c r="I37" i="37"/>
  <c r="E38" i="37"/>
  <c r="F38" i="37"/>
  <c r="G38" i="37"/>
  <c r="H38" i="37"/>
  <c r="I38" i="37"/>
  <c r="E39" i="37"/>
  <c r="G39" i="37"/>
  <c r="I39" i="37"/>
  <c r="E27" i="37" l="1"/>
  <c r="F27" i="37"/>
  <c r="N5" i="16" l="1"/>
  <c r="AF5" i="16"/>
  <c r="AC5" i="16"/>
  <c r="AB5" i="16"/>
  <c r="AA5" i="16"/>
  <c r="L27" i="45" l="1"/>
  <c r="M27" i="45"/>
  <c r="N27" i="45"/>
  <c r="O27" i="45"/>
  <c r="P27" i="45"/>
  <c r="K27" i="45"/>
  <c r="K28" i="45"/>
  <c r="L28" i="45"/>
  <c r="M28" i="45"/>
  <c r="N28" i="45"/>
  <c r="O28" i="45"/>
  <c r="P28" i="45"/>
  <c r="K29" i="45"/>
  <c r="L29" i="45"/>
  <c r="M29" i="45"/>
  <c r="N29" i="45"/>
  <c r="O29" i="45"/>
  <c r="P29" i="45"/>
  <c r="K30" i="45"/>
  <c r="L30" i="45"/>
  <c r="M30" i="45"/>
  <c r="N30" i="45"/>
  <c r="O30" i="45"/>
  <c r="P30" i="45"/>
  <c r="K31" i="45"/>
  <c r="L31" i="45"/>
  <c r="M31" i="45"/>
  <c r="N31" i="45"/>
  <c r="O31" i="45"/>
  <c r="P31" i="45"/>
  <c r="K32" i="45"/>
  <c r="L32" i="45"/>
  <c r="M32" i="45"/>
  <c r="N32" i="45"/>
  <c r="O32" i="45"/>
  <c r="P32" i="45"/>
  <c r="K33" i="45"/>
  <c r="L33" i="45"/>
  <c r="M33" i="45"/>
  <c r="N33" i="45"/>
  <c r="O33" i="45"/>
  <c r="P33" i="45"/>
  <c r="K34" i="45"/>
  <c r="L34" i="45"/>
  <c r="M34" i="45"/>
  <c r="N34" i="45"/>
  <c r="O34" i="45"/>
  <c r="P34" i="45"/>
  <c r="K35" i="45"/>
  <c r="L35" i="45"/>
  <c r="M35" i="45"/>
  <c r="N35" i="45"/>
  <c r="O35" i="45"/>
  <c r="P35" i="45"/>
  <c r="K36" i="45"/>
  <c r="L36" i="45"/>
  <c r="M36" i="45"/>
  <c r="N36" i="45"/>
  <c r="O36" i="45"/>
  <c r="P36" i="45"/>
  <c r="K37" i="45"/>
  <c r="L37" i="45"/>
  <c r="M37" i="45"/>
  <c r="N37" i="45"/>
  <c r="O37" i="45"/>
  <c r="P37" i="45"/>
  <c r="K38" i="45"/>
  <c r="L38" i="45"/>
  <c r="M38" i="45"/>
  <c r="N38" i="45"/>
  <c r="O38" i="45"/>
  <c r="P38" i="45"/>
  <c r="K39" i="45"/>
  <c r="L39" i="45"/>
  <c r="M39" i="45"/>
  <c r="N39" i="45"/>
  <c r="O39" i="45"/>
  <c r="P39" i="45"/>
  <c r="K40" i="45"/>
  <c r="L40" i="45"/>
  <c r="M40" i="45"/>
  <c r="N40" i="45"/>
  <c r="O40" i="45"/>
  <c r="P40" i="45"/>
  <c r="K41" i="45"/>
  <c r="L41" i="45"/>
  <c r="M41" i="45"/>
  <c r="N41" i="45"/>
  <c r="O41" i="45"/>
  <c r="P41" i="45"/>
  <c r="K42" i="45"/>
  <c r="L42" i="45"/>
  <c r="M42" i="45"/>
  <c r="N42" i="45"/>
  <c r="O42" i="45"/>
  <c r="P42" i="45"/>
  <c r="D27" i="45"/>
  <c r="E27" i="45"/>
  <c r="F27" i="45"/>
  <c r="G27" i="45"/>
  <c r="H27" i="45"/>
  <c r="D28" i="45"/>
  <c r="E28" i="45"/>
  <c r="F28" i="45"/>
  <c r="G28" i="45"/>
  <c r="H28" i="45"/>
  <c r="D29" i="45"/>
  <c r="E29" i="45"/>
  <c r="F29" i="45"/>
  <c r="G29" i="45"/>
  <c r="H29" i="45"/>
  <c r="D30" i="45"/>
  <c r="E30" i="45"/>
  <c r="F30" i="45"/>
  <c r="G30" i="45"/>
  <c r="H30" i="45"/>
  <c r="D31" i="45"/>
  <c r="E31" i="45"/>
  <c r="F31" i="45"/>
  <c r="G31" i="45"/>
  <c r="H31" i="45"/>
  <c r="D32" i="45"/>
  <c r="E32" i="45"/>
  <c r="F32" i="45"/>
  <c r="G32" i="45"/>
  <c r="H32" i="45"/>
  <c r="D33" i="45"/>
  <c r="E33" i="45"/>
  <c r="F33" i="45"/>
  <c r="G33" i="45"/>
  <c r="H33" i="45"/>
  <c r="D34" i="45"/>
  <c r="E34" i="45"/>
  <c r="F34" i="45"/>
  <c r="G34" i="45"/>
  <c r="H34" i="45"/>
  <c r="D35" i="45"/>
  <c r="E35" i="45"/>
  <c r="F35" i="45"/>
  <c r="G35" i="45"/>
  <c r="H35" i="45"/>
  <c r="D36" i="45"/>
  <c r="E36" i="45"/>
  <c r="F36" i="45"/>
  <c r="G36" i="45"/>
  <c r="H36" i="45"/>
  <c r="D37" i="45"/>
  <c r="E37" i="45"/>
  <c r="F37" i="45"/>
  <c r="G37" i="45"/>
  <c r="H37" i="45"/>
  <c r="D38" i="45"/>
  <c r="E38" i="45"/>
  <c r="F38" i="45"/>
  <c r="G38" i="45"/>
  <c r="H38" i="45"/>
  <c r="D39" i="45"/>
  <c r="E39" i="45"/>
  <c r="F39" i="45"/>
  <c r="G39" i="45"/>
  <c r="H39" i="45"/>
  <c r="D40" i="45"/>
  <c r="E40" i="45"/>
  <c r="F40" i="45"/>
  <c r="G40" i="45"/>
  <c r="H40" i="45"/>
  <c r="D41" i="45"/>
  <c r="E41" i="45"/>
  <c r="F41" i="45"/>
  <c r="G41" i="45"/>
  <c r="H41" i="45"/>
  <c r="D42" i="45"/>
  <c r="E42" i="45"/>
  <c r="F42" i="45"/>
  <c r="G42" i="45"/>
  <c r="H42" i="45"/>
  <c r="C28" i="45"/>
  <c r="C29" i="45"/>
  <c r="C30" i="45"/>
  <c r="C31" i="45"/>
  <c r="C32" i="45"/>
  <c r="C33" i="45"/>
  <c r="C34" i="45"/>
  <c r="C35" i="45"/>
  <c r="C36" i="45"/>
  <c r="C37" i="45"/>
  <c r="C38" i="45"/>
  <c r="C39" i="45"/>
  <c r="C40" i="45"/>
  <c r="C41" i="45"/>
  <c r="C42" i="45"/>
  <c r="C27" i="45"/>
  <c r="L26" i="45" l="1"/>
  <c r="M26" i="45"/>
  <c r="N26" i="45"/>
  <c r="O26" i="45"/>
  <c r="P26" i="45"/>
  <c r="K26" i="45"/>
  <c r="L4" i="45"/>
  <c r="K4" i="45"/>
  <c r="Q31" i="47"/>
  <c r="R31" i="47"/>
  <c r="S31" i="47"/>
  <c r="T31" i="47"/>
  <c r="U31" i="47"/>
  <c r="Q32" i="47"/>
  <c r="R32" i="47"/>
  <c r="S32" i="47"/>
  <c r="T32" i="47"/>
  <c r="U32" i="47"/>
  <c r="Q33" i="47"/>
  <c r="R33" i="47"/>
  <c r="S33" i="47"/>
  <c r="T33" i="47"/>
  <c r="U33" i="47"/>
  <c r="Q34" i="47"/>
  <c r="R34" i="47"/>
  <c r="S34" i="47"/>
  <c r="T34" i="47"/>
  <c r="U34" i="47"/>
  <c r="Q35" i="47"/>
  <c r="R35" i="47"/>
  <c r="S35" i="47"/>
  <c r="T35" i="47"/>
  <c r="U35" i="47"/>
  <c r="Q36" i="47"/>
  <c r="R36" i="47"/>
  <c r="S36" i="47"/>
  <c r="T36" i="47"/>
  <c r="U36" i="47"/>
  <c r="Q37" i="47"/>
  <c r="R37" i="47"/>
  <c r="S37" i="47"/>
  <c r="T37" i="47"/>
  <c r="U37" i="47"/>
  <c r="Q38" i="47"/>
  <c r="R38" i="47"/>
  <c r="S38" i="47"/>
  <c r="T38" i="47"/>
  <c r="U38" i="47"/>
  <c r="Q39" i="47"/>
  <c r="R39" i="47"/>
  <c r="S39" i="47"/>
  <c r="T39" i="47"/>
  <c r="U39" i="47"/>
  <c r="Q40" i="47"/>
  <c r="R40" i="47"/>
  <c r="S40" i="47"/>
  <c r="T40" i="47"/>
  <c r="U40" i="47"/>
  <c r="Q41" i="47"/>
  <c r="R41" i="47"/>
  <c r="S41" i="47"/>
  <c r="T41" i="47"/>
  <c r="U41" i="47"/>
  <c r="Q42" i="47"/>
  <c r="R42" i="47"/>
  <c r="S42" i="47"/>
  <c r="T42" i="47"/>
  <c r="U42" i="47"/>
  <c r="Q43" i="47"/>
  <c r="R43" i="47"/>
  <c r="S43" i="47"/>
  <c r="T43" i="47"/>
  <c r="U43" i="47"/>
  <c r="Q44" i="47"/>
  <c r="R44" i="47"/>
  <c r="S44" i="47"/>
  <c r="T44" i="47"/>
  <c r="U44" i="47"/>
  <c r="Q45" i="47"/>
  <c r="R45" i="47"/>
  <c r="S45" i="47"/>
  <c r="T45" i="47"/>
  <c r="U45" i="47"/>
  <c r="Q46" i="47"/>
  <c r="R46" i="47"/>
  <c r="S46" i="47"/>
  <c r="T46" i="47"/>
  <c r="U46" i="47"/>
  <c r="Q47" i="47"/>
  <c r="R47" i="47"/>
  <c r="S47" i="47"/>
  <c r="T47" i="47"/>
  <c r="U47" i="47"/>
  <c r="Q48" i="47"/>
  <c r="R48" i="47"/>
  <c r="S48" i="47"/>
  <c r="T48" i="47"/>
  <c r="U48" i="47"/>
  <c r="Q49" i="47"/>
  <c r="R49" i="47"/>
  <c r="S49" i="47"/>
  <c r="T49" i="47"/>
  <c r="U49" i="47"/>
  <c r="Q50" i="47"/>
  <c r="R50" i="47"/>
  <c r="S50" i="47"/>
  <c r="T50" i="47"/>
  <c r="U50" i="47"/>
  <c r="Q51" i="47"/>
  <c r="R51" i="47"/>
  <c r="S51" i="47"/>
  <c r="T51" i="47"/>
  <c r="U51" i="47"/>
  <c r="Q52" i="47"/>
  <c r="R52" i="47"/>
  <c r="S52" i="47"/>
  <c r="T52" i="47"/>
  <c r="U52" i="47"/>
  <c r="Q53" i="47"/>
  <c r="R53" i="47"/>
  <c r="S53" i="47"/>
  <c r="T53" i="47"/>
  <c r="U53" i="47"/>
  <c r="Q54" i="47"/>
  <c r="R54" i="47"/>
  <c r="S54" i="47"/>
  <c r="T54" i="47"/>
  <c r="U54" i="47"/>
  <c r="Q55" i="47"/>
  <c r="R55" i="47"/>
  <c r="S55" i="47"/>
  <c r="T55" i="47"/>
  <c r="U55" i="47"/>
  <c r="Q56" i="47"/>
  <c r="R56" i="47"/>
  <c r="S56" i="47"/>
  <c r="T56" i="47"/>
  <c r="U56" i="47"/>
  <c r="Q29" i="47"/>
  <c r="R29" i="47"/>
  <c r="S29" i="47"/>
  <c r="T29" i="47"/>
  <c r="U29" i="47"/>
  <c r="Q9" i="47"/>
  <c r="R9" i="47"/>
  <c r="S9" i="47"/>
  <c r="T9" i="47"/>
  <c r="U9" i="47"/>
  <c r="Q10" i="47"/>
  <c r="R10" i="47"/>
  <c r="S10" i="47"/>
  <c r="T10" i="47"/>
  <c r="U10" i="47"/>
  <c r="Q11" i="47"/>
  <c r="R11" i="47"/>
  <c r="S11" i="47"/>
  <c r="T11" i="47"/>
  <c r="U11" i="47"/>
  <c r="Q12" i="47"/>
  <c r="R12" i="47"/>
  <c r="S12" i="47"/>
  <c r="T12" i="47"/>
  <c r="U12" i="47"/>
  <c r="Q13" i="47"/>
  <c r="R13" i="47"/>
  <c r="S13" i="47"/>
  <c r="T13" i="47"/>
  <c r="U13" i="47"/>
  <c r="Q14" i="47"/>
  <c r="R14" i="47"/>
  <c r="S14" i="47"/>
  <c r="T14" i="47"/>
  <c r="U14" i="47"/>
  <c r="Q15" i="47"/>
  <c r="R15" i="47"/>
  <c r="S15" i="47"/>
  <c r="T15" i="47"/>
  <c r="U15" i="47"/>
  <c r="Q16" i="47"/>
  <c r="R16" i="47"/>
  <c r="S16" i="47"/>
  <c r="T16" i="47"/>
  <c r="U16" i="47"/>
  <c r="Q17" i="47"/>
  <c r="R17" i="47"/>
  <c r="S17" i="47"/>
  <c r="T17" i="47"/>
  <c r="U17" i="47"/>
  <c r="Q18" i="47"/>
  <c r="R18" i="47"/>
  <c r="S18" i="47"/>
  <c r="T18" i="47"/>
  <c r="U18" i="47"/>
  <c r="Q19" i="47"/>
  <c r="R19" i="47"/>
  <c r="S19" i="47"/>
  <c r="T19" i="47"/>
  <c r="U19" i="47"/>
  <c r="Q20" i="47"/>
  <c r="R20" i="47"/>
  <c r="S20" i="47"/>
  <c r="T20" i="47"/>
  <c r="U20" i="47"/>
  <c r="Q21" i="47"/>
  <c r="R21" i="47"/>
  <c r="S21" i="47"/>
  <c r="T21" i="47"/>
  <c r="U21" i="47"/>
  <c r="Q22" i="47"/>
  <c r="R22" i="47"/>
  <c r="S22" i="47"/>
  <c r="T22" i="47"/>
  <c r="U22" i="47"/>
  <c r="Q23" i="47"/>
  <c r="R23" i="47"/>
  <c r="S23" i="47"/>
  <c r="T23" i="47"/>
  <c r="U23" i="47"/>
  <c r="Q24" i="47"/>
  <c r="R24" i="47"/>
  <c r="S24" i="47"/>
  <c r="T24" i="47"/>
  <c r="U24" i="47"/>
  <c r="Q25" i="47"/>
  <c r="R25" i="47"/>
  <c r="S25" i="47"/>
  <c r="T25" i="47"/>
  <c r="U25" i="47"/>
  <c r="Q26" i="47"/>
  <c r="R26" i="47"/>
  <c r="S26" i="47"/>
  <c r="T26" i="47"/>
  <c r="U26" i="47"/>
  <c r="Q27" i="47"/>
  <c r="R27" i="47"/>
  <c r="S27" i="47"/>
  <c r="T27" i="47"/>
  <c r="U27" i="47"/>
  <c r="Q28" i="47"/>
  <c r="R28" i="47"/>
  <c r="S28" i="47"/>
  <c r="T28" i="47"/>
  <c r="U28" i="47"/>
  <c r="P10" i="47"/>
  <c r="P11" i="47"/>
  <c r="P12" i="47"/>
  <c r="P13" i="47"/>
  <c r="P14" i="47"/>
  <c r="P15" i="47"/>
  <c r="P16" i="47"/>
  <c r="P17" i="47"/>
  <c r="P18" i="47"/>
  <c r="P19" i="47"/>
  <c r="P20" i="47"/>
  <c r="P21" i="47"/>
  <c r="P22" i="47"/>
  <c r="P23" i="47"/>
  <c r="P24" i="47"/>
  <c r="P25" i="47"/>
  <c r="P26" i="47"/>
  <c r="P27" i="47"/>
  <c r="P28" i="47"/>
  <c r="P29" i="47"/>
  <c r="P31" i="47"/>
  <c r="P32" i="47"/>
  <c r="P33" i="47"/>
  <c r="P34" i="47"/>
  <c r="P35" i="47"/>
  <c r="P36" i="47"/>
  <c r="P37" i="47"/>
  <c r="P38" i="47"/>
  <c r="P39" i="47"/>
  <c r="P40" i="47"/>
  <c r="P41" i="47"/>
  <c r="P42" i="47"/>
  <c r="P43" i="47"/>
  <c r="P44" i="47"/>
  <c r="P45" i="47"/>
  <c r="P46" i="47"/>
  <c r="P47" i="47"/>
  <c r="P48" i="47"/>
  <c r="P49" i="47"/>
  <c r="P50" i="47"/>
  <c r="P51" i="47"/>
  <c r="P52" i="47"/>
  <c r="P53" i="47"/>
  <c r="P54" i="47"/>
  <c r="P55" i="47"/>
  <c r="P56" i="47"/>
  <c r="P9" i="47"/>
  <c r="B4" i="48" l="1"/>
  <c r="I4" i="48" s="1"/>
  <c r="B37" i="48"/>
  <c r="I37" i="48" s="1"/>
  <c r="J41" i="48"/>
  <c r="K41" i="48"/>
  <c r="L41" i="48"/>
  <c r="M41" i="48"/>
  <c r="N41" i="48"/>
  <c r="J42" i="48"/>
  <c r="K42" i="48"/>
  <c r="L42" i="48"/>
  <c r="M42" i="48"/>
  <c r="N42" i="48"/>
  <c r="J43" i="48"/>
  <c r="K43" i="48"/>
  <c r="L43" i="48"/>
  <c r="M43" i="48"/>
  <c r="N43" i="48"/>
  <c r="J44" i="48"/>
  <c r="K44" i="48"/>
  <c r="L44" i="48"/>
  <c r="M44" i="48"/>
  <c r="N44" i="48"/>
  <c r="J45" i="48"/>
  <c r="K45" i="48"/>
  <c r="L45" i="48"/>
  <c r="M45" i="48"/>
  <c r="N45" i="48"/>
  <c r="J46" i="48"/>
  <c r="K46" i="48"/>
  <c r="L46" i="48"/>
  <c r="M46" i="48"/>
  <c r="N46" i="48"/>
  <c r="J47" i="48"/>
  <c r="K47" i="48"/>
  <c r="L47" i="48"/>
  <c r="M47" i="48"/>
  <c r="N47" i="48"/>
  <c r="J48" i="48"/>
  <c r="K48" i="48"/>
  <c r="L48" i="48"/>
  <c r="M48" i="48"/>
  <c r="N48" i="48"/>
  <c r="J49" i="48"/>
  <c r="K49" i="48"/>
  <c r="L49" i="48"/>
  <c r="M49" i="48"/>
  <c r="N49" i="48"/>
  <c r="J50" i="48"/>
  <c r="K50" i="48"/>
  <c r="L50" i="48"/>
  <c r="M50" i="48"/>
  <c r="N50" i="48"/>
  <c r="J51" i="48"/>
  <c r="K51" i="48"/>
  <c r="L51" i="48"/>
  <c r="M51" i="48"/>
  <c r="N51" i="48"/>
  <c r="J52" i="48"/>
  <c r="K52" i="48"/>
  <c r="L52" i="48"/>
  <c r="M52" i="48"/>
  <c r="N52" i="48"/>
  <c r="J53" i="48"/>
  <c r="K53" i="48"/>
  <c r="L53" i="48"/>
  <c r="M53" i="48"/>
  <c r="N53" i="48"/>
  <c r="J54" i="48"/>
  <c r="K54" i="48"/>
  <c r="L54" i="48"/>
  <c r="M54" i="48"/>
  <c r="N54" i="48"/>
  <c r="J55" i="48"/>
  <c r="K55" i="48"/>
  <c r="L55" i="48"/>
  <c r="M55" i="48"/>
  <c r="N55" i="48"/>
  <c r="J56" i="48"/>
  <c r="K56" i="48"/>
  <c r="L56" i="48"/>
  <c r="M56" i="48"/>
  <c r="N56" i="48"/>
  <c r="J57" i="48"/>
  <c r="K57" i="48"/>
  <c r="L57" i="48"/>
  <c r="M57" i="48"/>
  <c r="N57" i="48"/>
  <c r="J58" i="48"/>
  <c r="K58" i="48"/>
  <c r="L58" i="48"/>
  <c r="M58" i="48"/>
  <c r="N58" i="48"/>
  <c r="J59" i="48"/>
  <c r="K59" i="48"/>
  <c r="L59" i="48"/>
  <c r="M59" i="48"/>
  <c r="N59" i="48"/>
  <c r="J60" i="48"/>
  <c r="K60" i="48"/>
  <c r="L60" i="48"/>
  <c r="M60" i="48"/>
  <c r="N60" i="48"/>
  <c r="J61" i="48"/>
  <c r="K61" i="48"/>
  <c r="L61" i="48"/>
  <c r="M61" i="48"/>
  <c r="N61" i="48"/>
  <c r="J62" i="48"/>
  <c r="K62" i="48"/>
  <c r="L62" i="48"/>
  <c r="M62" i="48"/>
  <c r="N62" i="48"/>
  <c r="J63" i="48"/>
  <c r="K63" i="48"/>
  <c r="L63" i="48"/>
  <c r="M63" i="48"/>
  <c r="N63" i="48"/>
  <c r="J64" i="48"/>
  <c r="K64" i="48"/>
  <c r="L64" i="48"/>
  <c r="M64" i="48"/>
  <c r="N64" i="48"/>
  <c r="J65" i="48"/>
  <c r="K65" i="48"/>
  <c r="L65" i="48"/>
  <c r="M65" i="48"/>
  <c r="N65" i="48"/>
  <c r="J66" i="48"/>
  <c r="K66" i="48"/>
  <c r="L66" i="48"/>
  <c r="M66" i="48"/>
  <c r="N66" i="48"/>
  <c r="J67" i="48"/>
  <c r="K67" i="48"/>
  <c r="L67" i="48"/>
  <c r="M67" i="48"/>
  <c r="N67" i="48"/>
  <c r="J68" i="48"/>
  <c r="K68" i="48"/>
  <c r="L68" i="48"/>
  <c r="M68" i="48"/>
  <c r="N68" i="48"/>
  <c r="I71" i="48"/>
  <c r="I94" i="48"/>
  <c r="I108" i="48"/>
  <c r="J112" i="48"/>
  <c r="K112" i="48"/>
  <c r="L112" i="48"/>
  <c r="M112" i="48"/>
  <c r="N112" i="48"/>
  <c r="J113" i="48"/>
  <c r="K113" i="48"/>
  <c r="L113" i="48"/>
  <c r="M113" i="48"/>
  <c r="N113" i="48"/>
  <c r="J114" i="48"/>
  <c r="K114" i="48"/>
  <c r="L114" i="48"/>
  <c r="M114" i="48"/>
  <c r="N114" i="48"/>
  <c r="J115" i="48"/>
  <c r="K115" i="48"/>
  <c r="L115" i="48"/>
  <c r="M115" i="48"/>
  <c r="N115" i="48"/>
  <c r="J116" i="48"/>
  <c r="K116" i="48"/>
  <c r="L116" i="48"/>
  <c r="M116" i="48"/>
  <c r="N116" i="48"/>
  <c r="J117" i="48"/>
  <c r="K117" i="48"/>
  <c r="L117" i="48"/>
  <c r="M117" i="48"/>
  <c r="N117" i="48"/>
  <c r="J118" i="48"/>
  <c r="K118" i="48"/>
  <c r="L118" i="48"/>
  <c r="M118" i="48"/>
  <c r="N118" i="48"/>
  <c r="J119" i="48"/>
  <c r="K119" i="48"/>
  <c r="L119" i="48"/>
  <c r="M119" i="48"/>
  <c r="N119" i="48"/>
  <c r="J120" i="48"/>
  <c r="K120" i="48"/>
  <c r="L120" i="48"/>
  <c r="M120" i="48"/>
  <c r="N120" i="48"/>
  <c r="J121" i="48"/>
  <c r="K121" i="48"/>
  <c r="L121" i="48"/>
  <c r="M121" i="48"/>
  <c r="N121" i="48"/>
  <c r="J122" i="48"/>
  <c r="K122" i="48"/>
  <c r="L122" i="48"/>
  <c r="M122" i="48"/>
  <c r="N122" i="48"/>
  <c r="J123" i="48"/>
  <c r="K123" i="48"/>
  <c r="L123" i="48"/>
  <c r="M123" i="48"/>
  <c r="N123" i="48"/>
  <c r="J124" i="48"/>
  <c r="K124" i="48"/>
  <c r="L124" i="48"/>
  <c r="M124" i="48"/>
  <c r="N124" i="48"/>
  <c r="J125" i="48"/>
  <c r="K125" i="48"/>
  <c r="L125" i="48"/>
  <c r="M125" i="48"/>
  <c r="N125" i="48"/>
  <c r="J126" i="48"/>
  <c r="K126" i="48"/>
  <c r="L126" i="48"/>
  <c r="M126" i="48"/>
  <c r="N126" i="48"/>
  <c r="J127" i="48"/>
  <c r="K127" i="48"/>
  <c r="L127" i="48"/>
  <c r="M127" i="48"/>
  <c r="N127" i="48"/>
  <c r="J128" i="48"/>
  <c r="K128" i="48"/>
  <c r="L128" i="48"/>
  <c r="M128" i="48"/>
  <c r="N128" i="48"/>
  <c r="J129" i="48"/>
  <c r="K129" i="48"/>
  <c r="L129" i="48"/>
  <c r="M129" i="48"/>
  <c r="N129" i="48"/>
  <c r="J130" i="48"/>
  <c r="K130" i="48"/>
  <c r="L130" i="48"/>
  <c r="M130" i="48"/>
  <c r="N130" i="48"/>
  <c r="I131" i="48"/>
  <c r="J131" i="48"/>
  <c r="K131" i="48"/>
  <c r="L131" i="48"/>
  <c r="M131" i="48"/>
  <c r="N131" i="48"/>
  <c r="J132" i="48"/>
  <c r="K132" i="48"/>
  <c r="L132" i="48"/>
  <c r="M132" i="48"/>
  <c r="N132" i="48"/>
  <c r="J133" i="48"/>
  <c r="K133" i="48"/>
  <c r="L133" i="48"/>
  <c r="M133" i="48"/>
  <c r="N133" i="48"/>
  <c r="J134" i="48"/>
  <c r="K134" i="48"/>
  <c r="L134" i="48"/>
  <c r="M134" i="48"/>
  <c r="N134" i="48"/>
  <c r="J135" i="48"/>
  <c r="K135" i="48"/>
  <c r="L135" i="48"/>
  <c r="M135" i="48"/>
  <c r="N135" i="48"/>
  <c r="J136" i="48"/>
  <c r="K136" i="48"/>
  <c r="L136" i="48"/>
  <c r="M136" i="48"/>
  <c r="N136" i="48"/>
  <c r="J137" i="48"/>
  <c r="K137" i="48"/>
  <c r="L137" i="48"/>
  <c r="M137" i="48"/>
  <c r="N137" i="48"/>
  <c r="J138" i="48"/>
  <c r="K138" i="48"/>
  <c r="L138" i="48"/>
  <c r="M138" i="48"/>
  <c r="N138" i="48"/>
  <c r="J139" i="48"/>
  <c r="K139" i="48"/>
  <c r="L139" i="48"/>
  <c r="M139" i="48"/>
  <c r="N139" i="48"/>
  <c r="J140" i="48"/>
  <c r="K140" i="48"/>
  <c r="L140" i="48"/>
  <c r="M140" i="48"/>
  <c r="N140" i="48"/>
  <c r="J141" i="48"/>
  <c r="K141" i="48"/>
  <c r="L141" i="48"/>
  <c r="M141" i="48"/>
  <c r="N141" i="48"/>
  <c r="J142" i="48"/>
  <c r="K142" i="48"/>
  <c r="L142" i="48"/>
  <c r="M142" i="48"/>
  <c r="N142" i="48"/>
  <c r="J143" i="48"/>
  <c r="K143" i="48"/>
  <c r="L143" i="48"/>
  <c r="M143" i="48"/>
  <c r="N143" i="48"/>
  <c r="CP118" i="32" l="1"/>
  <c r="CP117" i="32"/>
  <c r="CP113" i="32"/>
  <c r="CP111" i="32"/>
  <c r="CP115" i="32"/>
  <c r="CP109" i="32"/>
  <c r="CP108" i="32"/>
  <c r="CP106" i="32"/>
  <c r="CP104" i="32"/>
  <c r="CP102" i="32"/>
  <c r="CP101" i="32"/>
  <c r="CP100" i="32"/>
  <c r="CP97" i="32"/>
  <c r="CP95" i="32"/>
  <c r="CP99" i="32"/>
  <c r="CP94" i="32"/>
  <c r="CP93" i="32"/>
  <c r="CP91" i="32"/>
  <c r="CP90" i="32"/>
  <c r="CP89" i="32"/>
  <c r="CP88" i="32"/>
  <c r="CP87" i="32"/>
  <c r="CP86" i="32"/>
  <c r="CP85" i="32"/>
  <c r="CP84" i="32"/>
  <c r="CP82" i="32"/>
  <c r="CP80" i="32"/>
  <c r="CP78" i="32"/>
  <c r="CP77" i="32"/>
  <c r="CP76" i="32"/>
  <c r="CP75" i="32"/>
  <c r="CP74" i="32"/>
  <c r="CP73" i="32"/>
  <c r="CP72" i="32"/>
  <c r="CP71" i="32"/>
  <c r="AG118" i="32"/>
  <c r="AG117" i="32"/>
  <c r="AG116" i="32"/>
  <c r="AG115" i="32"/>
  <c r="AG113" i="32"/>
  <c r="AG111" i="32"/>
  <c r="AG109" i="32"/>
  <c r="AG108" i="32"/>
  <c r="AG107" i="32"/>
  <c r="AG106" i="32"/>
  <c r="AG105" i="32"/>
  <c r="AG104" i="32"/>
  <c r="AG103" i="32"/>
  <c r="AG102" i="32"/>
  <c r="AG101" i="32"/>
  <c r="AG100" i="32"/>
  <c r="AG97" i="32"/>
  <c r="AG95" i="32"/>
  <c r="AG92" i="32"/>
  <c r="AG91" i="32"/>
  <c r="AG90" i="32"/>
  <c r="AG89" i="32"/>
  <c r="AG88" i="32"/>
  <c r="AG87" i="32"/>
  <c r="AG86" i="32"/>
  <c r="AG85" i="32"/>
  <c r="AG84" i="32"/>
  <c r="AG82" i="32"/>
  <c r="AG80" i="32"/>
  <c r="AG78" i="32"/>
  <c r="AG77" i="32"/>
  <c r="AG76" i="32"/>
  <c r="AG75" i="32"/>
  <c r="AG74" i="32"/>
  <c r="AG73" i="32"/>
  <c r="AG72" i="32"/>
  <c r="J85" i="21" l="1"/>
  <c r="H85" i="21"/>
  <c r="I85" i="21"/>
  <c r="J84" i="21"/>
  <c r="I84" i="21"/>
  <c r="H84" i="21"/>
  <c r="J83" i="21"/>
  <c r="I83" i="21"/>
  <c r="H83" i="21"/>
  <c r="J82" i="21"/>
  <c r="I82" i="21"/>
  <c r="H82" i="21"/>
  <c r="J80" i="21"/>
  <c r="I80" i="21"/>
  <c r="H80" i="21"/>
  <c r="J79" i="21"/>
  <c r="I79" i="21"/>
  <c r="H79" i="21"/>
  <c r="J78" i="21"/>
  <c r="I78" i="21"/>
  <c r="H78" i="21"/>
  <c r="J77" i="21"/>
  <c r="I77" i="21"/>
  <c r="H77" i="21"/>
  <c r="J76" i="21"/>
  <c r="I76" i="21"/>
  <c r="H76" i="21"/>
  <c r="J75" i="21"/>
  <c r="I75" i="21"/>
  <c r="H75" i="21"/>
  <c r="J74" i="21"/>
  <c r="I74" i="21"/>
  <c r="H74" i="21"/>
  <c r="J73" i="21"/>
  <c r="I73" i="21"/>
  <c r="H73" i="21"/>
  <c r="J72" i="21"/>
  <c r="I72" i="21"/>
  <c r="H72" i="21"/>
  <c r="J71" i="21"/>
  <c r="I71" i="21"/>
  <c r="H71" i="21"/>
  <c r="J70" i="21"/>
  <c r="I70" i="21"/>
  <c r="H70" i="21"/>
  <c r="J69" i="21"/>
  <c r="I69" i="21"/>
  <c r="H69" i="21"/>
  <c r="J68" i="21"/>
  <c r="I68" i="21"/>
  <c r="H68" i="21"/>
  <c r="J67" i="21"/>
  <c r="I67" i="21"/>
  <c r="H67" i="21"/>
  <c r="J66" i="21"/>
  <c r="I66" i="21"/>
  <c r="H66" i="21"/>
  <c r="J63" i="21"/>
  <c r="I63" i="21"/>
  <c r="H63" i="21"/>
  <c r="J62" i="21"/>
  <c r="I62" i="21"/>
  <c r="H62" i="21"/>
  <c r="J61" i="21"/>
  <c r="I61" i="21"/>
  <c r="H61" i="21"/>
  <c r="J60" i="21"/>
  <c r="I60" i="21"/>
  <c r="H60" i="21"/>
  <c r="J59" i="21"/>
  <c r="I59" i="21"/>
  <c r="H59" i="21"/>
  <c r="J58" i="21"/>
  <c r="I58" i="21"/>
  <c r="H58" i="21"/>
  <c r="J57" i="21"/>
  <c r="I57" i="21"/>
  <c r="H57" i="21"/>
  <c r="J56" i="21"/>
  <c r="I56" i="21"/>
  <c r="H56" i="21"/>
  <c r="J55" i="21"/>
  <c r="I55" i="21"/>
  <c r="H55" i="21"/>
  <c r="J54" i="21"/>
  <c r="I54" i="21"/>
  <c r="H54" i="21"/>
  <c r="J53" i="21"/>
  <c r="I53" i="21"/>
  <c r="H53" i="21"/>
  <c r="J50" i="21"/>
  <c r="I50" i="21"/>
  <c r="H50" i="21"/>
  <c r="J49" i="21"/>
  <c r="I49" i="21"/>
  <c r="H49" i="21"/>
  <c r="J48" i="21"/>
  <c r="I48" i="21"/>
  <c r="H48" i="21"/>
  <c r="J47" i="21"/>
  <c r="I47" i="21"/>
  <c r="H47" i="21"/>
  <c r="J46" i="21"/>
  <c r="I46" i="21"/>
  <c r="H46" i="21"/>
  <c r="J45" i="21"/>
  <c r="I45" i="21"/>
  <c r="H45" i="21"/>
  <c r="J44" i="21"/>
  <c r="I44" i="21"/>
  <c r="H44" i="21"/>
  <c r="J43" i="21"/>
  <c r="I43" i="21"/>
  <c r="H43" i="21"/>
  <c r="J42" i="21"/>
  <c r="I42" i="21"/>
  <c r="H42" i="21"/>
  <c r="J41" i="21"/>
  <c r="I41" i="21"/>
  <c r="H41" i="21"/>
  <c r="J40" i="21"/>
  <c r="I40" i="21"/>
  <c r="H40" i="21"/>
  <c r="J39" i="21"/>
  <c r="I39" i="21"/>
  <c r="H39" i="21"/>
  <c r="J38" i="21"/>
  <c r="I38" i="21"/>
  <c r="H38" i="21"/>
  <c r="J37" i="21"/>
  <c r="I37" i="21"/>
  <c r="H37" i="21"/>
  <c r="J36" i="21"/>
  <c r="I36" i="21"/>
  <c r="H36" i="21"/>
  <c r="J34" i="21"/>
  <c r="I34" i="21"/>
  <c r="H34" i="21"/>
  <c r="J33" i="21"/>
  <c r="I33" i="21"/>
  <c r="H33" i="21"/>
  <c r="J32" i="21"/>
  <c r="I32" i="21"/>
  <c r="H32" i="21"/>
  <c r="J31" i="21"/>
  <c r="I31" i="21"/>
  <c r="H31" i="21"/>
  <c r="J30" i="21"/>
  <c r="I30" i="21"/>
  <c r="H30" i="21"/>
  <c r="J29" i="21"/>
  <c r="I29" i="21"/>
  <c r="H29" i="21"/>
  <c r="J28" i="21"/>
  <c r="I28" i="21"/>
  <c r="H28" i="21"/>
  <c r="J27" i="21"/>
  <c r="I27" i="21"/>
  <c r="H27" i="21"/>
  <c r="J26" i="21"/>
  <c r="I26" i="21"/>
  <c r="H26" i="21"/>
  <c r="J25" i="21"/>
  <c r="I25" i="21"/>
  <c r="H25" i="21"/>
  <c r="J24" i="21"/>
  <c r="I24" i="21"/>
  <c r="H24" i="21"/>
  <c r="J23" i="21"/>
  <c r="I23" i="21"/>
  <c r="H23" i="21"/>
  <c r="J22" i="21"/>
  <c r="I22" i="21"/>
  <c r="H22" i="21"/>
  <c r="J21" i="21"/>
  <c r="I21" i="21"/>
  <c r="H21" i="21"/>
  <c r="J20" i="21"/>
  <c r="I20" i="21"/>
  <c r="H20" i="21"/>
  <c r="J19" i="21"/>
  <c r="I19" i="21"/>
  <c r="H19" i="21"/>
  <c r="J18" i="21"/>
  <c r="I18" i="21"/>
  <c r="H18" i="21"/>
  <c r="J17" i="21"/>
  <c r="I17" i="21"/>
  <c r="H17" i="21"/>
  <c r="J16" i="21"/>
  <c r="I16" i="21"/>
  <c r="H16" i="21"/>
  <c r="J15" i="21"/>
  <c r="I15" i="21"/>
  <c r="H15" i="21"/>
  <c r="J14" i="21"/>
  <c r="I14" i="21"/>
  <c r="H14" i="21"/>
  <c r="J13" i="21"/>
  <c r="I13" i="21"/>
  <c r="H13" i="21"/>
  <c r="J12" i="21"/>
  <c r="I12" i="21"/>
  <c r="H12" i="21"/>
  <c r="J11" i="21"/>
  <c r="I11" i="21"/>
  <c r="H11" i="21"/>
  <c r="J9" i="21"/>
  <c r="I9" i="21"/>
  <c r="H9" i="21"/>
  <c r="B15" i="43" l="1"/>
  <c r="Y7" i="3" l="1"/>
  <c r="Y8" i="3"/>
  <c r="Y9" i="3"/>
  <c r="Y10" i="3"/>
  <c r="Y11" i="3"/>
  <c r="Y12" i="3"/>
  <c r="Y13" i="3"/>
  <c r="Y14" i="3"/>
  <c r="Y15" i="3"/>
  <c r="Y16" i="3"/>
  <c r="Y17" i="3"/>
  <c r="Y18" i="3"/>
  <c r="Y19" i="3"/>
  <c r="Y20" i="3"/>
  <c r="Y21" i="3"/>
  <c r="Y22" i="3"/>
  <c r="Y23" i="3"/>
  <c r="Y24" i="3"/>
  <c r="Y25" i="3"/>
  <c r="Y26" i="3"/>
  <c r="Y27" i="3"/>
  <c r="Y29" i="3"/>
  <c r="Y30" i="3"/>
  <c r="Y31" i="3"/>
  <c r="Y32" i="3"/>
  <c r="Y33" i="3"/>
  <c r="Y34" i="3"/>
  <c r="Y35" i="3"/>
  <c r="Y36" i="3"/>
  <c r="Y37" i="3"/>
  <c r="Y38" i="3"/>
  <c r="Y39" i="3"/>
  <c r="Y40" i="3"/>
  <c r="Y41" i="3"/>
  <c r="Y42" i="3"/>
  <c r="Y43" i="3"/>
  <c r="Y44" i="3"/>
  <c r="Y45" i="3"/>
  <c r="Y46" i="3"/>
  <c r="Y47" i="3"/>
  <c r="Y48" i="3"/>
  <c r="Y49" i="3"/>
  <c r="Y50" i="3"/>
  <c r="Y51" i="3"/>
  <c r="Y52" i="3"/>
  <c r="Y28" i="3"/>
  <c r="X7" i="3"/>
  <c r="X8" i="3"/>
  <c r="X9" i="3"/>
  <c r="X10" i="3"/>
  <c r="X11" i="3"/>
  <c r="X12" i="3"/>
  <c r="X13" i="3"/>
  <c r="X14" i="3"/>
  <c r="X15" i="3"/>
  <c r="X16" i="3"/>
  <c r="X17" i="3"/>
  <c r="X18" i="3"/>
  <c r="X19" i="3"/>
  <c r="X20" i="3"/>
  <c r="X21" i="3"/>
  <c r="X22" i="3"/>
  <c r="X23" i="3"/>
  <c r="X24" i="3"/>
  <c r="X25" i="3"/>
  <c r="X26" i="3"/>
  <c r="X27" i="3"/>
  <c r="X28" i="3"/>
  <c r="X29" i="3"/>
  <c r="X30" i="3"/>
  <c r="X31" i="3"/>
  <c r="X32" i="3"/>
  <c r="X33" i="3"/>
  <c r="X34" i="3"/>
  <c r="X35" i="3"/>
  <c r="X36" i="3"/>
  <c r="X37" i="3"/>
  <c r="X38" i="3"/>
  <c r="X39" i="3"/>
  <c r="X40" i="3"/>
  <c r="X41" i="3"/>
  <c r="X42" i="3"/>
  <c r="X43" i="3"/>
  <c r="X44" i="3"/>
  <c r="X45" i="3"/>
  <c r="X46" i="3"/>
  <c r="X47" i="3"/>
  <c r="X48" i="3"/>
  <c r="X49" i="3"/>
  <c r="X50" i="3"/>
  <c r="X51" i="3"/>
  <c r="X52" i="3"/>
  <c r="X54" i="3"/>
  <c r="X55" i="3"/>
  <c r="Y55" i="3" l="1"/>
  <c r="Y54" i="3"/>
  <c r="DY140" i="38"/>
  <c r="DY106" i="38"/>
  <c r="DY157" i="38"/>
  <c r="DY22" i="38"/>
  <c r="DY23" i="38"/>
  <c r="DY24" i="38"/>
  <c r="DY25" i="38"/>
  <c r="DY26" i="38"/>
  <c r="DY27" i="38"/>
  <c r="DY28" i="38"/>
  <c r="DY29" i="38"/>
  <c r="DY30" i="38"/>
  <c r="DY31" i="38"/>
  <c r="DY32" i="38"/>
  <c r="DY33" i="38"/>
  <c r="DY34" i="38"/>
  <c r="DY35" i="38"/>
  <c r="DY36" i="38"/>
  <c r="DY38" i="38"/>
  <c r="DY39" i="38"/>
  <c r="DY43" i="38"/>
  <c r="DY44" i="38"/>
  <c r="DY45" i="38"/>
  <c r="DY46" i="38"/>
  <c r="DY47" i="38"/>
  <c r="DY48" i="38"/>
  <c r="DY49" i="38"/>
  <c r="DY50" i="38"/>
  <c r="DY51" i="38"/>
  <c r="DY52" i="38"/>
  <c r="DY55" i="38"/>
  <c r="DY56" i="38"/>
  <c r="DY57" i="38"/>
  <c r="DY58" i="38"/>
  <c r="DY59" i="38"/>
  <c r="DY60" i="38"/>
  <c r="DY61" i="38"/>
  <c r="DY62" i="38"/>
  <c r="DY63" i="38"/>
  <c r="DY64" i="38"/>
  <c r="DY65" i="38"/>
  <c r="DY67" i="38"/>
  <c r="DY68" i="38"/>
  <c r="DY70" i="38"/>
  <c r="DY71" i="38"/>
  <c r="DY72" i="38"/>
  <c r="DY73" i="38"/>
  <c r="DY74" i="38"/>
  <c r="DY75" i="38"/>
  <c r="DY76" i="38"/>
  <c r="DY77" i="38"/>
  <c r="DY78" i="38"/>
  <c r="DY79" i="38"/>
  <c r="DY80" i="38"/>
  <c r="DY81" i="38"/>
  <c r="DY82" i="38"/>
  <c r="DY83" i="38"/>
  <c r="DY92" i="38"/>
  <c r="DY93" i="38"/>
  <c r="DY95" i="38"/>
  <c r="DY96" i="38"/>
  <c r="DY97" i="38"/>
  <c r="DY98" i="38"/>
  <c r="DY99" i="38"/>
  <c r="DY100" i="38"/>
  <c r="DY101" i="38"/>
  <c r="DY102" i="38"/>
  <c r="DY103" i="38"/>
  <c r="DY104" i="38"/>
  <c r="DY105" i="38"/>
  <c r="DY108" i="38"/>
  <c r="DY109" i="38"/>
  <c r="DY110" i="38"/>
  <c r="DY111" i="38"/>
  <c r="DY112" i="38"/>
  <c r="DY113" i="38"/>
  <c r="DY114" i="38"/>
  <c r="DY115" i="38"/>
  <c r="DY116" i="38"/>
  <c r="DY117" i="38"/>
  <c r="DY118" i="38"/>
  <c r="DY119" i="38"/>
  <c r="DY120" i="38"/>
  <c r="DY122" i="38"/>
  <c r="DY124" i="38"/>
  <c r="DY125" i="38"/>
  <c r="DY126" i="38"/>
  <c r="DY130" i="38"/>
  <c r="DY131" i="38"/>
  <c r="DY132" i="38"/>
  <c r="DY133" i="38"/>
  <c r="DY134" i="38"/>
  <c r="DY135" i="38"/>
  <c r="DY136" i="38"/>
  <c r="DY137" i="38"/>
  <c r="DY138" i="38"/>
  <c r="DY139" i="38"/>
  <c r="DY144" i="38"/>
  <c r="DY145" i="38"/>
  <c r="DY146" i="38"/>
  <c r="DY147" i="38"/>
  <c r="DY148" i="38"/>
  <c r="DY149" i="38"/>
  <c r="DY150" i="38"/>
  <c r="DY151" i="38"/>
  <c r="DY152" i="38"/>
  <c r="DY153" i="38"/>
  <c r="DY154" i="38"/>
  <c r="DY155" i="38"/>
  <c r="DY160" i="38"/>
  <c r="DY161" i="38"/>
  <c r="DY162" i="38"/>
  <c r="DY163" i="38"/>
  <c r="DY164" i="38"/>
  <c r="DY165" i="38"/>
  <c r="DY166" i="38"/>
  <c r="DY167" i="38"/>
  <c r="DY168" i="38"/>
  <c r="DY169" i="38"/>
  <c r="DY170" i="38"/>
  <c r="DY171" i="38"/>
  <c r="DY172" i="38"/>
  <c r="DY173" i="38"/>
  <c r="DY11" i="38"/>
  <c r="DY12" i="38"/>
  <c r="DY13" i="38"/>
  <c r="DY14" i="38"/>
  <c r="DY15" i="38"/>
  <c r="DY16" i="38"/>
  <c r="DY17" i="38"/>
  <c r="DY18" i="38"/>
  <c r="DY19" i="38"/>
  <c r="DY20" i="38"/>
  <c r="DY10" i="38"/>
  <c r="DW32" i="38"/>
  <c r="S11" i="11" l="1"/>
  <c r="T11" i="11"/>
  <c r="U11" i="11"/>
  <c r="S12" i="11"/>
  <c r="T12" i="11"/>
  <c r="U12" i="11"/>
  <c r="S13" i="11"/>
  <c r="T13" i="11"/>
  <c r="U13" i="11"/>
  <c r="S14" i="11"/>
  <c r="T14" i="11"/>
  <c r="U14" i="11"/>
  <c r="S15" i="11"/>
  <c r="T15" i="11"/>
  <c r="U15" i="11"/>
  <c r="S16" i="11"/>
  <c r="T16" i="11"/>
  <c r="U16" i="11"/>
  <c r="S17" i="11"/>
  <c r="T17" i="11"/>
  <c r="U17" i="11"/>
  <c r="S18" i="11"/>
  <c r="T18" i="11"/>
  <c r="U18" i="11"/>
  <c r="S19" i="11"/>
  <c r="T19" i="11"/>
  <c r="U19" i="11"/>
  <c r="S20" i="11"/>
  <c r="T20" i="11"/>
  <c r="U20" i="11"/>
  <c r="S21" i="11"/>
  <c r="T21" i="11"/>
  <c r="U21" i="11"/>
  <c r="T26" i="11"/>
  <c r="S26" i="11"/>
  <c r="Q26" i="11"/>
  <c r="P26" i="11"/>
  <c r="G26" i="11"/>
  <c r="F26" i="11"/>
  <c r="S27" i="11"/>
  <c r="T27" i="11"/>
  <c r="U27" i="11"/>
  <c r="S28" i="11"/>
  <c r="T28" i="11"/>
  <c r="U28" i="11"/>
  <c r="S29" i="11"/>
  <c r="T29" i="11"/>
  <c r="U29" i="11"/>
  <c r="S30" i="11"/>
  <c r="T30" i="11"/>
  <c r="U30" i="11"/>
  <c r="S31" i="11"/>
  <c r="T31" i="11"/>
  <c r="U31" i="11"/>
  <c r="S32" i="11"/>
  <c r="T32" i="11"/>
  <c r="U32" i="11"/>
  <c r="S33" i="11"/>
  <c r="T33" i="11"/>
  <c r="U33" i="11"/>
  <c r="S34" i="11"/>
  <c r="T34" i="11"/>
  <c r="U34" i="11"/>
  <c r="S35" i="11"/>
  <c r="T35" i="11"/>
  <c r="U35" i="11"/>
  <c r="S36" i="11"/>
  <c r="T36" i="11"/>
  <c r="U36" i="11"/>
  <c r="S37" i="11"/>
  <c r="T37" i="11"/>
  <c r="U37" i="11"/>
  <c r="S38" i="11"/>
  <c r="T38" i="11"/>
  <c r="U38" i="11"/>
  <c r="S39" i="11"/>
  <c r="T39" i="11"/>
  <c r="U39" i="11"/>
  <c r="S40" i="11"/>
  <c r="T40" i="11"/>
  <c r="U40" i="11"/>
  <c r="D26" i="11" l="1"/>
  <c r="C26" i="11"/>
  <c r="D59" i="17" l="1"/>
  <c r="E59" i="17"/>
  <c r="I9" i="17"/>
  <c r="J9" i="17"/>
  <c r="K9" i="17"/>
  <c r="I10" i="17"/>
  <c r="J10" i="17"/>
  <c r="K10" i="17"/>
  <c r="I11" i="17"/>
  <c r="J11" i="17"/>
  <c r="K11" i="17"/>
  <c r="I12" i="17"/>
  <c r="J12" i="17"/>
  <c r="K12" i="17"/>
  <c r="I13" i="17"/>
  <c r="J13" i="17"/>
  <c r="K13" i="17"/>
  <c r="I14" i="17"/>
  <c r="J14" i="17"/>
  <c r="K14" i="17"/>
  <c r="I15" i="17"/>
  <c r="J15" i="17"/>
  <c r="K15" i="17"/>
  <c r="I16" i="17"/>
  <c r="J16" i="17"/>
  <c r="K16" i="17"/>
  <c r="I17" i="17"/>
  <c r="J17" i="17"/>
  <c r="K17" i="17"/>
  <c r="I18" i="17"/>
  <c r="J18" i="17"/>
  <c r="K18" i="17"/>
  <c r="I19" i="17"/>
  <c r="J19" i="17"/>
  <c r="K19" i="17"/>
  <c r="I20" i="17"/>
  <c r="J20" i="17"/>
  <c r="K20" i="17"/>
  <c r="I21" i="17"/>
  <c r="J21" i="17"/>
  <c r="K21" i="17"/>
  <c r="I22" i="17"/>
  <c r="J22" i="17"/>
  <c r="K22" i="17"/>
  <c r="I23" i="17"/>
  <c r="J23" i="17"/>
  <c r="K23" i="17"/>
  <c r="I24" i="17"/>
  <c r="J24" i="17"/>
  <c r="K24" i="17"/>
  <c r="I25" i="17"/>
  <c r="J25" i="17"/>
  <c r="K25" i="17"/>
  <c r="I26" i="17"/>
  <c r="J26" i="17"/>
  <c r="K26" i="17"/>
  <c r="I27" i="17"/>
  <c r="J27" i="17"/>
  <c r="K27" i="17"/>
  <c r="I28" i="17"/>
  <c r="J28" i="17"/>
  <c r="K28" i="17"/>
  <c r="I29" i="17"/>
  <c r="J29" i="17"/>
  <c r="K29" i="17"/>
  <c r="I30" i="17"/>
  <c r="J30" i="17"/>
  <c r="K30" i="17"/>
  <c r="I31" i="17"/>
  <c r="J31" i="17"/>
  <c r="K31" i="17"/>
  <c r="I32" i="17"/>
  <c r="J32" i="17"/>
  <c r="K32" i="17"/>
  <c r="I33" i="17"/>
  <c r="J33" i="17"/>
  <c r="K33" i="17"/>
  <c r="I34" i="17"/>
  <c r="J34" i="17"/>
  <c r="K34" i="17"/>
  <c r="I37" i="17"/>
  <c r="J37" i="17"/>
  <c r="K37" i="17"/>
  <c r="I38" i="17"/>
  <c r="J38" i="17"/>
  <c r="K38" i="17"/>
  <c r="I39" i="17"/>
  <c r="J39" i="17"/>
  <c r="K39" i="17"/>
  <c r="I40" i="17"/>
  <c r="J40" i="17"/>
  <c r="K40" i="17"/>
  <c r="I41" i="17"/>
  <c r="J41" i="17"/>
  <c r="K41" i="17"/>
  <c r="I42" i="17"/>
  <c r="J42" i="17"/>
  <c r="K42" i="17"/>
  <c r="I43" i="17"/>
  <c r="J43" i="17"/>
  <c r="K43" i="17"/>
  <c r="I44" i="17"/>
  <c r="J44" i="17"/>
  <c r="K44" i="17"/>
  <c r="I45" i="17"/>
  <c r="J45" i="17"/>
  <c r="K45" i="17"/>
  <c r="I46" i="17"/>
  <c r="J46" i="17"/>
  <c r="K46" i="17"/>
  <c r="I47" i="17"/>
  <c r="J47" i="17"/>
  <c r="K47" i="17"/>
  <c r="I48" i="17"/>
  <c r="J48" i="17"/>
  <c r="K48" i="17"/>
  <c r="I49" i="17"/>
  <c r="J49" i="17"/>
  <c r="K49" i="17"/>
  <c r="I50" i="17"/>
  <c r="J50" i="17"/>
  <c r="K50" i="17"/>
  <c r="I51" i="17"/>
  <c r="J51" i="17"/>
  <c r="K51" i="17"/>
  <c r="I52" i="17"/>
  <c r="J52" i="17"/>
  <c r="K52" i="17"/>
  <c r="I53" i="17"/>
  <c r="J53" i="17"/>
  <c r="K53" i="17"/>
  <c r="I54" i="17"/>
  <c r="J54" i="17"/>
  <c r="K54" i="17"/>
  <c r="I55" i="17"/>
  <c r="J55" i="17"/>
  <c r="K55" i="17"/>
  <c r="I56" i="17"/>
  <c r="J56" i="17"/>
  <c r="K56" i="17"/>
  <c r="I57" i="17"/>
  <c r="J57" i="17"/>
  <c r="K57" i="17"/>
  <c r="I58" i="17"/>
  <c r="J58" i="17"/>
  <c r="K58" i="17"/>
  <c r="I60" i="17"/>
  <c r="J60" i="17"/>
  <c r="K60" i="17"/>
  <c r="I61" i="17"/>
  <c r="J61" i="17"/>
  <c r="K61" i="17"/>
  <c r="I62" i="17"/>
  <c r="J62" i="17"/>
  <c r="K62" i="17"/>
  <c r="I63" i="17"/>
  <c r="J63" i="17"/>
  <c r="K63" i="17"/>
  <c r="I64" i="17"/>
  <c r="J64" i="17"/>
  <c r="K64" i="17"/>
  <c r="I65" i="17"/>
  <c r="J65" i="17"/>
  <c r="K65" i="17"/>
  <c r="I66" i="17"/>
  <c r="J66" i="17"/>
  <c r="K66" i="17"/>
  <c r="I67" i="17"/>
  <c r="J67" i="17"/>
  <c r="K67" i="17"/>
  <c r="I68" i="17"/>
  <c r="J68" i="17"/>
  <c r="K68" i="17"/>
  <c r="I69" i="17"/>
  <c r="J69" i="17"/>
  <c r="K69" i="17"/>
  <c r="I70" i="17"/>
  <c r="J70" i="17"/>
  <c r="K70" i="17"/>
  <c r="I71" i="17"/>
  <c r="J71" i="17"/>
  <c r="K71" i="17"/>
  <c r="I72" i="17"/>
  <c r="J72" i="17"/>
  <c r="K72" i="17"/>
  <c r="I73" i="17"/>
  <c r="J73" i="17"/>
  <c r="K73" i="17"/>
  <c r="I74" i="17"/>
  <c r="J74" i="17"/>
  <c r="K74" i="17"/>
  <c r="K59" i="17" l="1"/>
  <c r="J59" i="17"/>
  <c r="I59" i="17"/>
  <c r="W5" i="16" l="1"/>
  <c r="AE5" i="16" s="1"/>
  <c r="V5" i="16"/>
  <c r="AD5" i="16" s="1"/>
  <c r="DW49" i="38" l="1"/>
  <c r="DT32" i="38"/>
  <c r="DU32" i="38"/>
  <c r="AF118" i="32" l="1"/>
  <c r="AF117" i="32"/>
  <c r="AF116" i="32"/>
  <c r="AF115" i="32"/>
  <c r="AF113" i="32"/>
  <c r="AF111" i="32"/>
  <c r="AF109" i="32"/>
  <c r="AF108" i="32"/>
  <c r="AF107" i="32"/>
  <c r="AF106" i="32"/>
  <c r="AF105" i="32"/>
  <c r="AF104" i="32"/>
  <c r="AF103" i="32"/>
  <c r="AF102" i="32"/>
  <c r="AF101" i="32"/>
  <c r="AF100" i="32"/>
  <c r="AF97" i="32"/>
  <c r="AF95" i="32"/>
  <c r="AF92" i="32"/>
  <c r="AF91" i="32"/>
  <c r="AF90" i="32"/>
  <c r="AF89" i="32"/>
  <c r="AF88" i="32"/>
  <c r="AF87" i="32"/>
  <c r="AF86" i="32"/>
  <c r="AF85" i="32"/>
  <c r="AF84" i="32"/>
  <c r="AF82" i="32"/>
  <c r="AF80" i="32"/>
  <c r="AF78" i="32"/>
  <c r="AF77" i="32"/>
  <c r="AF76" i="32"/>
  <c r="AF75" i="32"/>
  <c r="AF74" i="32"/>
  <c r="AF73" i="32"/>
  <c r="AF72" i="32"/>
  <c r="AE118" i="32"/>
  <c r="AE117" i="32"/>
  <c r="AE116" i="32"/>
  <c r="AE115" i="32"/>
  <c r="AE113" i="32"/>
  <c r="AE111" i="32"/>
  <c r="AE109" i="32"/>
  <c r="AE108" i="32"/>
  <c r="AE107" i="32"/>
  <c r="AE106" i="32"/>
  <c r="AE105" i="32"/>
  <c r="AE104" i="32"/>
  <c r="AE103" i="32"/>
  <c r="AE102" i="32"/>
  <c r="AE101" i="32"/>
  <c r="AE100" i="32"/>
  <c r="AE97" i="32"/>
  <c r="AE95" i="32"/>
  <c r="AE92" i="32"/>
  <c r="AE90" i="32"/>
  <c r="AE89" i="32"/>
  <c r="AE88" i="32"/>
  <c r="AE87" i="32"/>
  <c r="AE86" i="32"/>
  <c r="AE85" i="32"/>
  <c r="AE84" i="32"/>
  <c r="AE82" i="32"/>
  <c r="AE80" i="32"/>
  <c r="AE78" i="32"/>
  <c r="AE77" i="32"/>
  <c r="AE76" i="32"/>
  <c r="AE75" i="32"/>
  <c r="AE74" i="32"/>
  <c r="AE73" i="32"/>
  <c r="AE72" i="32"/>
  <c r="DW173" i="38" l="1"/>
  <c r="DW172" i="38"/>
  <c r="DW171" i="38"/>
  <c r="DW170" i="38"/>
  <c r="DW169" i="38"/>
  <c r="DW168" i="38"/>
  <c r="DW167" i="38"/>
  <c r="DW166" i="38"/>
  <c r="DW165" i="38"/>
  <c r="DW164" i="38"/>
  <c r="DW163" i="38"/>
  <c r="DW162" i="38"/>
  <c r="DW161" i="38"/>
  <c r="DW160" i="38"/>
  <c r="DW157" i="38"/>
  <c r="DW155" i="38"/>
  <c r="DW154" i="38"/>
  <c r="DW153" i="38"/>
  <c r="DW152" i="38"/>
  <c r="DW151" i="38"/>
  <c r="DW150" i="38"/>
  <c r="DW149" i="38"/>
  <c r="DW148" i="38"/>
  <c r="DW147" i="38"/>
  <c r="DW146" i="38"/>
  <c r="DW145" i="38"/>
  <c r="DW144" i="38"/>
  <c r="DW140" i="38"/>
  <c r="DW139" i="38"/>
  <c r="DW138" i="38"/>
  <c r="DW137" i="38"/>
  <c r="DW136" i="38"/>
  <c r="DW135" i="38"/>
  <c r="DW134" i="38"/>
  <c r="DW133" i="38"/>
  <c r="DW132" i="38"/>
  <c r="DW131" i="38"/>
  <c r="DW130" i="38"/>
  <c r="DW126" i="38"/>
  <c r="DW122" i="38"/>
  <c r="DW120" i="38"/>
  <c r="DW119" i="38"/>
  <c r="DW118" i="38"/>
  <c r="DW117" i="38"/>
  <c r="DW116" i="38"/>
  <c r="DW115" i="38"/>
  <c r="DW114" i="38"/>
  <c r="DW113" i="38"/>
  <c r="DW112" i="38"/>
  <c r="DW111" i="38"/>
  <c r="DW110" i="38"/>
  <c r="DW109" i="38"/>
  <c r="DW106" i="38"/>
  <c r="DW105" i="38"/>
  <c r="DW104" i="38"/>
  <c r="DW103" i="38"/>
  <c r="DW102" i="38"/>
  <c r="DW101" i="38"/>
  <c r="DW100" i="38"/>
  <c r="DW99" i="38"/>
  <c r="DW98" i="38"/>
  <c r="DW97" i="38"/>
  <c r="DW96" i="38"/>
  <c r="DW95" i="38"/>
  <c r="DW83" i="38"/>
  <c r="DW82" i="38"/>
  <c r="DW81" i="38"/>
  <c r="DW80" i="38"/>
  <c r="DW79" i="38"/>
  <c r="DW78" i="38"/>
  <c r="DW77" i="38"/>
  <c r="DW76" i="38"/>
  <c r="DW75" i="38"/>
  <c r="DW74" i="38"/>
  <c r="DW73" i="38"/>
  <c r="DW72" i="38"/>
  <c r="DW71" i="38"/>
  <c r="DW70" i="38"/>
  <c r="DW67" i="38"/>
  <c r="DW65" i="38"/>
  <c r="DW64" i="38"/>
  <c r="DW63" i="38"/>
  <c r="DW62" i="38"/>
  <c r="DW61" i="38"/>
  <c r="DW60" i="38"/>
  <c r="DW59" i="38"/>
  <c r="DW58" i="38"/>
  <c r="DW57" i="38"/>
  <c r="DW56" i="38"/>
  <c r="DW55" i="38"/>
  <c r="DW52" i="38"/>
  <c r="DW51" i="38"/>
  <c r="DW50" i="38"/>
  <c r="DW48" i="38"/>
  <c r="DW47" i="38"/>
  <c r="DW46" i="38"/>
  <c r="DW45" i="38"/>
  <c r="DW44" i="38"/>
  <c r="DW43" i="38"/>
  <c r="DW39" i="38"/>
  <c r="DW36" i="38"/>
  <c r="DW35" i="38"/>
  <c r="DW34" i="38"/>
  <c r="DW33" i="38"/>
  <c r="DW31" i="38"/>
  <c r="DW30" i="38"/>
  <c r="DW29" i="38"/>
  <c r="DW28" i="38"/>
  <c r="DW27" i="38"/>
  <c r="DW26" i="38"/>
  <c r="DW25" i="38"/>
  <c r="DW24" i="38"/>
  <c r="DW23" i="38"/>
  <c r="DW22" i="38"/>
  <c r="DW20" i="38"/>
  <c r="DW19" i="38"/>
  <c r="DW18" i="38"/>
  <c r="DW17" i="38"/>
  <c r="DW16" i="38"/>
  <c r="DW15" i="38"/>
  <c r="DW14" i="38"/>
  <c r="DW13" i="38"/>
  <c r="DW12" i="38"/>
  <c r="DW11" i="38"/>
  <c r="DW10" i="38"/>
  <c r="E7" i="17" l="1"/>
  <c r="AE91" i="32" l="1"/>
  <c r="DU173" i="38" l="1"/>
  <c r="DS173" i="38"/>
  <c r="DQ173" i="38"/>
  <c r="DM173" i="38"/>
  <c r="DI173" i="38"/>
  <c r="DC173" i="38"/>
  <c r="DA173" i="38"/>
  <c r="CY173" i="38"/>
  <c r="CW173" i="38"/>
  <c r="CU173" i="38"/>
  <c r="CQ173" i="38"/>
  <c r="CO173" i="38"/>
  <c r="CM173" i="38"/>
  <c r="CK173" i="38"/>
  <c r="CI173" i="38"/>
  <c r="AV173" i="38"/>
  <c r="DK173" i="38" s="1"/>
  <c r="AD173" i="38"/>
  <c r="CS173" i="38" s="1"/>
  <c r="DU172" i="38"/>
  <c r="DS172" i="38"/>
  <c r="DQ172" i="38"/>
  <c r="DM172" i="38"/>
  <c r="DI172" i="38"/>
  <c r="DE172" i="38"/>
  <c r="DC172" i="38"/>
  <c r="DA172" i="38"/>
  <c r="CY172" i="38"/>
  <c r="CW172" i="38"/>
  <c r="CU172" i="38"/>
  <c r="CQ172" i="38"/>
  <c r="CO172" i="38"/>
  <c r="CM172" i="38"/>
  <c r="CK172" i="38"/>
  <c r="CI172" i="38"/>
  <c r="AD172" i="38"/>
  <c r="CS172" i="38" s="1"/>
  <c r="DU171" i="38"/>
  <c r="DS171" i="38"/>
  <c r="DQ171" i="38"/>
  <c r="DM171" i="38"/>
  <c r="DK171" i="38"/>
  <c r="DI171" i="38"/>
  <c r="DG171" i="38"/>
  <c r="DE171" i="38"/>
  <c r="DC171" i="38"/>
  <c r="DA171" i="38"/>
  <c r="CY171" i="38"/>
  <c r="CW171" i="38"/>
  <c r="CU171" i="38"/>
  <c r="CS171" i="38"/>
  <c r="CQ171" i="38"/>
  <c r="CO171" i="38"/>
  <c r="CM171" i="38"/>
  <c r="CK171" i="38"/>
  <c r="CI171" i="38"/>
  <c r="DU170" i="38"/>
  <c r="DS170" i="38"/>
  <c r="DQ170" i="38"/>
  <c r="DM170" i="38"/>
  <c r="DI170" i="38"/>
  <c r="DC170" i="38"/>
  <c r="DA170" i="38"/>
  <c r="CY170" i="38"/>
  <c r="CW170" i="38"/>
  <c r="CU170" i="38"/>
  <c r="CQ170" i="38"/>
  <c r="CO170" i="38"/>
  <c r="CM170" i="38"/>
  <c r="CK170" i="38"/>
  <c r="CI170" i="38"/>
  <c r="AV170" i="38"/>
  <c r="DK170" i="38" s="1"/>
  <c r="AR170" i="38"/>
  <c r="AR172" i="38" s="1"/>
  <c r="AP170" i="38"/>
  <c r="DE170" i="38" s="1"/>
  <c r="AD170" i="38"/>
  <c r="CS170" i="38" s="1"/>
  <c r="DU169" i="38"/>
  <c r="DS169" i="38"/>
  <c r="DQ169" i="38"/>
  <c r="DM169" i="38"/>
  <c r="DK169" i="38"/>
  <c r="DI169" i="38"/>
  <c r="DG169" i="38"/>
  <c r="DE169" i="38"/>
  <c r="DC169" i="38"/>
  <c r="DA169" i="38"/>
  <c r="CY169" i="38"/>
  <c r="CW169" i="38"/>
  <c r="CU169" i="38"/>
  <c r="CQ169" i="38"/>
  <c r="CO169" i="38"/>
  <c r="CM169" i="38"/>
  <c r="CK169" i="38"/>
  <c r="CI169" i="38"/>
  <c r="AD169" i="38"/>
  <c r="CS169" i="38" s="1"/>
  <c r="DU168" i="38"/>
  <c r="DS168" i="38"/>
  <c r="DQ168" i="38"/>
  <c r="DM168" i="38"/>
  <c r="DK168" i="38"/>
  <c r="DI168" i="38"/>
  <c r="DG168" i="38"/>
  <c r="DE168" i="38"/>
  <c r="DC168" i="38"/>
  <c r="DA168" i="38"/>
  <c r="CY168" i="38"/>
  <c r="CW168" i="38"/>
  <c r="CU168" i="38"/>
  <c r="CQ168" i="38"/>
  <c r="CO168" i="38"/>
  <c r="CM168" i="38"/>
  <c r="CK168" i="38"/>
  <c r="CI168" i="38"/>
  <c r="AD168" i="38"/>
  <c r="CS168" i="38" s="1"/>
  <c r="DU167" i="38"/>
  <c r="DS167" i="38"/>
  <c r="DQ167" i="38"/>
  <c r="DM167" i="38"/>
  <c r="DK167" i="38"/>
  <c r="DI167" i="38"/>
  <c r="DG167" i="38"/>
  <c r="DE167" i="38"/>
  <c r="DC167" i="38"/>
  <c r="DA167" i="38"/>
  <c r="CY167" i="38"/>
  <c r="CW167" i="38"/>
  <c r="CU167" i="38"/>
  <c r="CQ167" i="38"/>
  <c r="CO167" i="38"/>
  <c r="CM167" i="38"/>
  <c r="CK167" i="38"/>
  <c r="CI167" i="38"/>
  <c r="AD167" i="38"/>
  <c r="CS167" i="38" s="1"/>
  <c r="DU166" i="38"/>
  <c r="DS166" i="38"/>
  <c r="DQ166" i="38"/>
  <c r="DM166" i="38"/>
  <c r="DK166" i="38"/>
  <c r="DI166" i="38"/>
  <c r="DG166" i="38"/>
  <c r="DE166" i="38"/>
  <c r="DC166" i="38"/>
  <c r="DA166" i="38"/>
  <c r="CY166" i="38"/>
  <c r="CW166" i="38"/>
  <c r="CU166" i="38"/>
  <c r="CS166" i="38"/>
  <c r="CQ166" i="38"/>
  <c r="CO166" i="38"/>
  <c r="CM166" i="38"/>
  <c r="CK166" i="38"/>
  <c r="CI166" i="38"/>
  <c r="DU165" i="38"/>
  <c r="DS165" i="38"/>
  <c r="DQ165" i="38"/>
  <c r="DM165" i="38"/>
  <c r="DK165" i="38"/>
  <c r="DI165" i="38"/>
  <c r="DG165" i="38"/>
  <c r="DE165" i="38"/>
  <c r="DC165" i="38"/>
  <c r="DA165" i="38"/>
  <c r="CY165" i="38"/>
  <c r="CW165" i="38"/>
  <c r="CU165" i="38"/>
  <c r="CQ165" i="38"/>
  <c r="CO165" i="38"/>
  <c r="CM165" i="38"/>
  <c r="CK165" i="38"/>
  <c r="CI165" i="38"/>
  <c r="AD165" i="38"/>
  <c r="CS165" i="38" s="1"/>
  <c r="DU164" i="38"/>
  <c r="DS164" i="38"/>
  <c r="DQ164" i="38"/>
  <c r="DM164" i="38"/>
  <c r="DK164" i="38"/>
  <c r="DI164" i="38"/>
  <c r="DG164" i="38"/>
  <c r="DE164" i="38"/>
  <c r="DC164" i="38"/>
  <c r="DA164" i="38"/>
  <c r="CY164" i="38"/>
  <c r="CW164" i="38"/>
  <c r="CU164" i="38"/>
  <c r="CQ164" i="38"/>
  <c r="CO164" i="38"/>
  <c r="CM164" i="38"/>
  <c r="CK164" i="38"/>
  <c r="CI164" i="38"/>
  <c r="AD164" i="38"/>
  <c r="CS164" i="38" s="1"/>
  <c r="DU163" i="38"/>
  <c r="DS163" i="38"/>
  <c r="DQ163" i="38"/>
  <c r="DM163" i="38"/>
  <c r="DK163" i="38"/>
  <c r="DI163" i="38"/>
  <c r="DG163" i="38"/>
  <c r="DE163" i="38"/>
  <c r="DC163" i="38"/>
  <c r="DA163" i="38"/>
  <c r="CY163" i="38"/>
  <c r="CW163" i="38"/>
  <c r="CU163" i="38"/>
  <c r="CQ163" i="38"/>
  <c r="CO163" i="38"/>
  <c r="CM163" i="38"/>
  <c r="CK163" i="38"/>
  <c r="CI163" i="38"/>
  <c r="AD163" i="38"/>
  <c r="CS163" i="38" s="1"/>
  <c r="DU162" i="38"/>
  <c r="DS162" i="38"/>
  <c r="DQ162" i="38"/>
  <c r="DM162" i="38"/>
  <c r="DK162" i="38"/>
  <c r="DI162" i="38"/>
  <c r="DG162" i="38"/>
  <c r="DE162" i="38"/>
  <c r="DC162" i="38"/>
  <c r="DA162" i="38"/>
  <c r="CY162" i="38"/>
  <c r="CW162" i="38"/>
  <c r="CU162" i="38"/>
  <c r="CQ162" i="38"/>
  <c r="CO162" i="38"/>
  <c r="CM162" i="38"/>
  <c r="CK162" i="38"/>
  <c r="CI162" i="38"/>
  <c r="AD162" i="38"/>
  <c r="CS162" i="38" s="1"/>
  <c r="DU161" i="38"/>
  <c r="DS161" i="38"/>
  <c r="DQ161" i="38"/>
  <c r="DM161" i="38"/>
  <c r="DK161" i="38"/>
  <c r="DI161" i="38"/>
  <c r="DG161" i="38"/>
  <c r="DE161" i="38"/>
  <c r="DC161" i="38"/>
  <c r="DA161" i="38"/>
  <c r="CY161" i="38"/>
  <c r="CW161" i="38"/>
  <c r="CU161" i="38"/>
  <c r="CS161" i="38"/>
  <c r="CQ161" i="38"/>
  <c r="CO161" i="38"/>
  <c r="CM161" i="38"/>
  <c r="DU160" i="38"/>
  <c r="DS160" i="38"/>
  <c r="DQ160" i="38"/>
  <c r="DM160" i="38"/>
  <c r="DK160" i="38"/>
  <c r="DI160" i="38"/>
  <c r="DG160" i="38"/>
  <c r="DE160" i="38"/>
  <c r="DC160" i="38"/>
  <c r="DA160" i="38"/>
  <c r="CY160" i="38"/>
  <c r="CW160" i="38"/>
  <c r="CU160" i="38"/>
  <c r="CQ160" i="38"/>
  <c r="CO160" i="38"/>
  <c r="CM160" i="38"/>
  <c r="CK160" i="38"/>
  <c r="CI160" i="38"/>
  <c r="AD160" i="38"/>
  <c r="CS160" i="38" s="1"/>
  <c r="DU157" i="38"/>
  <c r="DS157" i="38"/>
  <c r="DQ157" i="38"/>
  <c r="DM157" i="38"/>
  <c r="DK157" i="38"/>
  <c r="DI157" i="38"/>
  <c r="CG157" i="38"/>
  <c r="CE157" i="38"/>
  <c r="CC157" i="38"/>
  <c r="CA157" i="38"/>
  <c r="BY157" i="38"/>
  <c r="BW157" i="38"/>
  <c r="BU157" i="38"/>
  <c r="BS157" i="38"/>
  <c r="AN157" i="38"/>
  <c r="AL157" i="38"/>
  <c r="AJ157" i="38"/>
  <c r="AH157" i="38"/>
  <c r="AF157" i="38"/>
  <c r="AB157" i="38"/>
  <c r="Z157" i="38"/>
  <c r="X157" i="38"/>
  <c r="V157" i="38"/>
  <c r="T157" i="38"/>
  <c r="R157" i="38"/>
  <c r="P157" i="38"/>
  <c r="N157" i="38"/>
  <c r="L157" i="38"/>
  <c r="J157" i="38"/>
  <c r="H157" i="38"/>
  <c r="F157" i="38"/>
  <c r="D157" i="38"/>
  <c r="DU155" i="38"/>
  <c r="DS155" i="38"/>
  <c r="DQ155" i="38"/>
  <c r="DM155" i="38"/>
  <c r="DI155" i="38"/>
  <c r="DC155" i="38"/>
  <c r="DA155" i="38"/>
  <c r="CY155" i="38"/>
  <c r="CW155" i="38"/>
  <c r="CU155" i="38"/>
  <c r="CQ155" i="38"/>
  <c r="CO155" i="38"/>
  <c r="CM155" i="38"/>
  <c r="CK155" i="38"/>
  <c r="CI155" i="38"/>
  <c r="AV155" i="38"/>
  <c r="DK155" i="38" s="1"/>
  <c r="AR155" i="38"/>
  <c r="AP155" i="38"/>
  <c r="DE155" i="38" s="1"/>
  <c r="AD155" i="38"/>
  <c r="DU154" i="38"/>
  <c r="DS154" i="38"/>
  <c r="DQ154" i="38"/>
  <c r="DM154" i="38"/>
  <c r="DK154" i="38"/>
  <c r="DI154" i="38"/>
  <c r="DG154" i="38"/>
  <c r="DE154" i="38"/>
  <c r="DC154" i="38"/>
  <c r="DA154" i="38"/>
  <c r="CY154" i="38"/>
  <c r="CW154" i="38"/>
  <c r="CU154" i="38"/>
  <c r="CQ154" i="38"/>
  <c r="CO154" i="38"/>
  <c r="CM154" i="38"/>
  <c r="CK154" i="38"/>
  <c r="CI154" i="38"/>
  <c r="AD154" i="38"/>
  <c r="CS154" i="38" s="1"/>
  <c r="DU153" i="38"/>
  <c r="DS153" i="38"/>
  <c r="DQ153" i="38"/>
  <c r="DM153" i="38"/>
  <c r="DK153" i="38"/>
  <c r="DI153" i="38"/>
  <c r="DG153" i="38"/>
  <c r="DE153" i="38"/>
  <c r="DC153" i="38"/>
  <c r="DA153" i="38"/>
  <c r="CY153" i="38"/>
  <c r="CW153" i="38"/>
  <c r="CU153" i="38"/>
  <c r="CQ153" i="38"/>
  <c r="CO153" i="38"/>
  <c r="CM153" i="38"/>
  <c r="CK153" i="38"/>
  <c r="CI153" i="38"/>
  <c r="AD153" i="38"/>
  <c r="CS153" i="38" s="1"/>
  <c r="DU152" i="38"/>
  <c r="DS152" i="38"/>
  <c r="DQ152" i="38"/>
  <c r="DM152" i="38"/>
  <c r="DK152" i="38"/>
  <c r="DI152" i="38"/>
  <c r="DG152" i="38"/>
  <c r="DE152" i="38"/>
  <c r="DC152" i="38"/>
  <c r="DA152" i="38"/>
  <c r="CY152" i="38"/>
  <c r="CW152" i="38"/>
  <c r="CU152" i="38"/>
  <c r="CQ152" i="38"/>
  <c r="CO152" i="38"/>
  <c r="CM152" i="38"/>
  <c r="CK152" i="38"/>
  <c r="CI152" i="38"/>
  <c r="AD152" i="38"/>
  <c r="CS152" i="38" s="1"/>
  <c r="DU151" i="38"/>
  <c r="DS151" i="38"/>
  <c r="DQ151" i="38"/>
  <c r="DM151" i="38"/>
  <c r="DK151" i="38"/>
  <c r="DI151" i="38"/>
  <c r="DG151" i="38"/>
  <c r="DU150" i="38"/>
  <c r="DS150" i="38"/>
  <c r="DQ150" i="38"/>
  <c r="DM150" i="38"/>
  <c r="DK150" i="38"/>
  <c r="DI150" i="38"/>
  <c r="DG150" i="38"/>
  <c r="DE150" i="38"/>
  <c r="DC150" i="38"/>
  <c r="DA150" i="38"/>
  <c r="CY150" i="38"/>
  <c r="CW150" i="38"/>
  <c r="CU150" i="38"/>
  <c r="CQ150" i="38"/>
  <c r="CO150" i="38"/>
  <c r="CM150" i="38"/>
  <c r="CK150" i="38"/>
  <c r="CI150" i="38"/>
  <c r="AD150" i="38"/>
  <c r="CS150" i="38" s="1"/>
  <c r="DU149" i="38"/>
  <c r="DS149" i="38"/>
  <c r="DQ149" i="38"/>
  <c r="DM149" i="38"/>
  <c r="DK149" i="38"/>
  <c r="DI149" i="38"/>
  <c r="DG149" i="38"/>
  <c r="DE149" i="38"/>
  <c r="DC149" i="38"/>
  <c r="DA149" i="38"/>
  <c r="CY149" i="38"/>
  <c r="CW149" i="38"/>
  <c r="CU149" i="38"/>
  <c r="CS149" i="38"/>
  <c r="CQ149" i="38"/>
  <c r="CO149" i="38"/>
  <c r="CM149" i="38"/>
  <c r="CK149" i="38"/>
  <c r="CI149" i="38"/>
  <c r="DU148" i="38"/>
  <c r="DS148" i="38"/>
  <c r="DQ148" i="38"/>
  <c r="DM148" i="38"/>
  <c r="DK148" i="38"/>
  <c r="DI148" i="38"/>
  <c r="DG148" i="38"/>
  <c r="DE148" i="38"/>
  <c r="DC148" i="38"/>
  <c r="DA148" i="38"/>
  <c r="CY148" i="38"/>
  <c r="CW148" i="38"/>
  <c r="CU148" i="38"/>
  <c r="CQ148" i="38"/>
  <c r="CO148" i="38"/>
  <c r="CM148" i="38"/>
  <c r="CK148" i="38"/>
  <c r="CI148" i="38"/>
  <c r="AD148" i="38"/>
  <c r="CS148" i="38" s="1"/>
  <c r="DU147" i="38"/>
  <c r="DS147" i="38"/>
  <c r="DQ147" i="38"/>
  <c r="DM147" i="38"/>
  <c r="DK147" i="38"/>
  <c r="DI147" i="38"/>
  <c r="DG147" i="38"/>
  <c r="DE147" i="38"/>
  <c r="DC147" i="38"/>
  <c r="DA147" i="38"/>
  <c r="CY147" i="38"/>
  <c r="CW147" i="38"/>
  <c r="CU147" i="38"/>
  <c r="CQ147" i="38"/>
  <c r="CO147" i="38"/>
  <c r="CM147" i="38"/>
  <c r="CK147" i="38"/>
  <c r="CI147" i="38"/>
  <c r="AD147" i="38"/>
  <c r="CS147" i="38" s="1"/>
  <c r="DU146" i="38"/>
  <c r="DS146" i="38"/>
  <c r="DQ146" i="38"/>
  <c r="DM146" i="38"/>
  <c r="DK146" i="38"/>
  <c r="DI146" i="38"/>
  <c r="DG146" i="38"/>
  <c r="DE146" i="38"/>
  <c r="DC146" i="38"/>
  <c r="DA146" i="38"/>
  <c r="CY146" i="38"/>
  <c r="CW146" i="38"/>
  <c r="CU146" i="38"/>
  <c r="CS146" i="38"/>
  <c r="CQ146" i="38"/>
  <c r="CO146" i="38"/>
  <c r="CM146" i="38"/>
  <c r="CK146" i="38"/>
  <c r="CI146" i="38"/>
  <c r="DU145" i="38"/>
  <c r="DS145" i="38"/>
  <c r="DQ145" i="38"/>
  <c r="DM145" i="38"/>
  <c r="DK145" i="38"/>
  <c r="DI145" i="38"/>
  <c r="DG145" i="38"/>
  <c r="DE145" i="38"/>
  <c r="DC145" i="38"/>
  <c r="DA145" i="38"/>
  <c r="CY145" i="38"/>
  <c r="CW145" i="38"/>
  <c r="CU145" i="38"/>
  <c r="CQ145" i="38"/>
  <c r="CO145" i="38"/>
  <c r="CM145" i="38"/>
  <c r="CK145" i="38"/>
  <c r="CI145" i="38"/>
  <c r="AD145" i="38"/>
  <c r="CS145" i="38" s="1"/>
  <c r="DU144" i="38"/>
  <c r="DS144" i="38"/>
  <c r="DQ144" i="38"/>
  <c r="DM144" i="38"/>
  <c r="DK144" i="38"/>
  <c r="DI144" i="38"/>
  <c r="DG144" i="38"/>
  <c r="DE144" i="38"/>
  <c r="DC144" i="38"/>
  <c r="DA144" i="38"/>
  <c r="CY144" i="38"/>
  <c r="CW144" i="38"/>
  <c r="CU144" i="38"/>
  <c r="CQ144" i="38"/>
  <c r="CO144" i="38"/>
  <c r="CM144" i="38"/>
  <c r="CK144" i="38"/>
  <c r="CI144" i="38"/>
  <c r="AD144" i="38"/>
  <c r="CS144" i="38" s="1"/>
  <c r="DU140" i="38"/>
  <c r="DS140" i="38"/>
  <c r="DQ140" i="38"/>
  <c r="DM140" i="38"/>
  <c r="DI140" i="38"/>
  <c r="DC140" i="38"/>
  <c r="DA140" i="38"/>
  <c r="CY140" i="38"/>
  <c r="CW140" i="38"/>
  <c r="CU140" i="38"/>
  <c r="CQ140" i="38"/>
  <c r="CQ157" i="38" s="1"/>
  <c r="CO140" i="38"/>
  <c r="CM140" i="38"/>
  <c r="CK140" i="38"/>
  <c r="CI140" i="38"/>
  <c r="AV140" i="38"/>
  <c r="DK140" i="38" s="1"/>
  <c r="AR140" i="38"/>
  <c r="DG140" i="38" s="1"/>
  <c r="AP140" i="38"/>
  <c r="DE140" i="38" s="1"/>
  <c r="AD140" i="38"/>
  <c r="CS140" i="38" s="1"/>
  <c r="DU139" i="38"/>
  <c r="DS139" i="38"/>
  <c r="DQ139" i="38"/>
  <c r="DM139" i="38"/>
  <c r="DK139" i="38"/>
  <c r="DI139" i="38"/>
  <c r="DG139" i="38"/>
  <c r="DE139" i="38"/>
  <c r="DC139" i="38"/>
  <c r="DA139" i="38"/>
  <c r="CY139" i="38"/>
  <c r="CW139" i="38"/>
  <c r="CU139" i="38"/>
  <c r="CQ139" i="38"/>
  <c r="CO139" i="38"/>
  <c r="CM139" i="38"/>
  <c r="CK139" i="38"/>
  <c r="CI139" i="38"/>
  <c r="AD139" i="38"/>
  <c r="CS139" i="38" s="1"/>
  <c r="DU138" i="38"/>
  <c r="DS138" i="38"/>
  <c r="DQ138" i="38"/>
  <c r="DM138" i="38"/>
  <c r="DK138" i="38"/>
  <c r="DI138" i="38"/>
  <c r="DG138" i="38"/>
  <c r="DE138" i="38"/>
  <c r="DC138" i="38"/>
  <c r="DA138" i="38"/>
  <c r="CY138" i="38"/>
  <c r="CW138" i="38"/>
  <c r="CU138" i="38"/>
  <c r="CS138" i="38"/>
  <c r="CQ138" i="38"/>
  <c r="CO138" i="38"/>
  <c r="CM138" i="38"/>
  <c r="CK138" i="38"/>
  <c r="CI138" i="38"/>
  <c r="DU137" i="38"/>
  <c r="DS137" i="38"/>
  <c r="DQ137" i="38"/>
  <c r="DM137" i="38"/>
  <c r="DK137" i="38"/>
  <c r="DI137" i="38"/>
  <c r="DG137" i="38"/>
  <c r="DE137" i="38"/>
  <c r="DC137" i="38"/>
  <c r="DA137" i="38"/>
  <c r="CY137" i="38"/>
  <c r="CW137" i="38"/>
  <c r="CU137" i="38"/>
  <c r="CQ137" i="38"/>
  <c r="CO137" i="38"/>
  <c r="CM137" i="38"/>
  <c r="CK137" i="38"/>
  <c r="CI137" i="38"/>
  <c r="AD137" i="38"/>
  <c r="CS137" i="38" s="1"/>
  <c r="DU136" i="38"/>
  <c r="DS136" i="38"/>
  <c r="DQ136" i="38"/>
  <c r="DM136" i="38"/>
  <c r="DK136" i="38"/>
  <c r="DI136" i="38"/>
  <c r="DG136" i="38"/>
  <c r="DE136" i="38"/>
  <c r="DC136" i="38"/>
  <c r="DA136" i="38"/>
  <c r="CY136" i="38"/>
  <c r="CW136" i="38"/>
  <c r="CU136" i="38"/>
  <c r="CQ136" i="38"/>
  <c r="CO136" i="38"/>
  <c r="CM136" i="38"/>
  <c r="CK136" i="38"/>
  <c r="CI136" i="38"/>
  <c r="AD136" i="38"/>
  <c r="CS136" i="38" s="1"/>
  <c r="DU135" i="38"/>
  <c r="DS135" i="38"/>
  <c r="DQ135" i="38"/>
  <c r="DM135" i="38"/>
  <c r="DK135" i="38"/>
  <c r="DI135" i="38"/>
  <c r="DG135" i="38"/>
  <c r="DE135" i="38"/>
  <c r="DC135" i="38"/>
  <c r="DA135" i="38"/>
  <c r="CY135" i="38"/>
  <c r="CW135" i="38"/>
  <c r="CU135" i="38"/>
  <c r="CS135" i="38"/>
  <c r="CQ135" i="38"/>
  <c r="CO135" i="38"/>
  <c r="CM135" i="38"/>
  <c r="CK135" i="38"/>
  <c r="CI135" i="38"/>
  <c r="DU134" i="38"/>
  <c r="DS134" i="38"/>
  <c r="DQ134" i="38"/>
  <c r="DM134" i="38"/>
  <c r="DK134" i="38"/>
  <c r="DI134" i="38"/>
  <c r="DG134" i="38"/>
  <c r="DE134" i="38"/>
  <c r="DC134" i="38"/>
  <c r="DA134" i="38"/>
  <c r="CY134" i="38"/>
  <c r="CW134" i="38"/>
  <c r="CU134" i="38"/>
  <c r="CS134" i="38"/>
  <c r="CQ134" i="38"/>
  <c r="CO134" i="38"/>
  <c r="CM134" i="38"/>
  <c r="CK134" i="38"/>
  <c r="CI134" i="38"/>
  <c r="DU133" i="38"/>
  <c r="DS133" i="38"/>
  <c r="DQ133" i="38"/>
  <c r="DM133" i="38"/>
  <c r="DK133" i="38"/>
  <c r="DI133" i="38"/>
  <c r="DG133" i="38"/>
  <c r="DE133" i="38"/>
  <c r="DC133" i="38"/>
  <c r="DA133" i="38"/>
  <c r="CY133" i="38"/>
  <c r="CW133" i="38"/>
  <c r="CU133" i="38"/>
  <c r="CQ133" i="38"/>
  <c r="CO133" i="38"/>
  <c r="CM133" i="38"/>
  <c r="CK133" i="38"/>
  <c r="CI133" i="38"/>
  <c r="AD133" i="38"/>
  <c r="CS133" i="38" s="1"/>
  <c r="DU132" i="38"/>
  <c r="DS132" i="38"/>
  <c r="DQ132" i="38"/>
  <c r="DM132" i="38"/>
  <c r="DK132" i="38"/>
  <c r="DI132" i="38"/>
  <c r="DG132" i="38"/>
  <c r="DE132" i="38"/>
  <c r="DC132" i="38"/>
  <c r="DA132" i="38"/>
  <c r="CY132" i="38"/>
  <c r="CW132" i="38"/>
  <c r="CU132" i="38"/>
  <c r="CQ132" i="38"/>
  <c r="CO132" i="38"/>
  <c r="CM132" i="38"/>
  <c r="CK132" i="38"/>
  <c r="CI132" i="38"/>
  <c r="AD132" i="38"/>
  <c r="CS132" i="38" s="1"/>
  <c r="DU131" i="38"/>
  <c r="DS131" i="38"/>
  <c r="DQ131" i="38"/>
  <c r="DM131" i="38"/>
  <c r="DK131" i="38"/>
  <c r="DI131" i="38"/>
  <c r="DG131" i="38"/>
  <c r="DE131" i="38"/>
  <c r="DC131" i="38"/>
  <c r="DA131" i="38"/>
  <c r="CY131" i="38"/>
  <c r="CW131" i="38"/>
  <c r="CU131" i="38"/>
  <c r="CQ131" i="38"/>
  <c r="CO131" i="38"/>
  <c r="CM131" i="38"/>
  <c r="CK131" i="38"/>
  <c r="CI131" i="38"/>
  <c r="AD131" i="38"/>
  <c r="CS131" i="38" s="1"/>
  <c r="DU130" i="38"/>
  <c r="DS130" i="38"/>
  <c r="DQ130" i="38"/>
  <c r="DM130" i="38"/>
  <c r="DK130" i="38"/>
  <c r="DI130" i="38"/>
  <c r="DG130" i="38"/>
  <c r="DE130" i="38"/>
  <c r="DC130" i="38"/>
  <c r="DA130" i="38"/>
  <c r="CY130" i="38"/>
  <c r="CW130" i="38"/>
  <c r="CU130" i="38"/>
  <c r="CQ130" i="38"/>
  <c r="CO130" i="38"/>
  <c r="CM130" i="38"/>
  <c r="CK130" i="38"/>
  <c r="CI130" i="38"/>
  <c r="AD130" i="38"/>
  <c r="CS130" i="38" s="1"/>
  <c r="DU126" i="38"/>
  <c r="DS126" i="38"/>
  <c r="DQ126" i="38"/>
  <c r="DM126" i="38"/>
  <c r="DI126" i="38"/>
  <c r="DC126" i="38"/>
  <c r="DA126" i="38"/>
  <c r="CY126" i="38"/>
  <c r="CW126" i="38"/>
  <c r="CU126" i="38"/>
  <c r="CQ126" i="38"/>
  <c r="CO126" i="38"/>
  <c r="CM126" i="38"/>
  <c r="CK126" i="38"/>
  <c r="CI126" i="38"/>
  <c r="AV126" i="38"/>
  <c r="DK126" i="38" s="1"/>
  <c r="AD126" i="38"/>
  <c r="CS126" i="38" s="1"/>
  <c r="DU125" i="38"/>
  <c r="DS125" i="38"/>
  <c r="DQ125" i="38"/>
  <c r="DM125" i="38"/>
  <c r="DK125" i="38"/>
  <c r="DI125" i="38"/>
  <c r="DG125" i="38"/>
  <c r="DU124" i="38"/>
  <c r="DS124" i="38"/>
  <c r="DQ124" i="38"/>
  <c r="DM124" i="38"/>
  <c r="DK124" i="38"/>
  <c r="DI124" i="38"/>
  <c r="DG124" i="38"/>
  <c r="DU122" i="38"/>
  <c r="DS122" i="38"/>
  <c r="DQ122" i="38"/>
  <c r="DM122" i="38"/>
  <c r="DI122" i="38"/>
  <c r="DC122" i="38"/>
  <c r="DA122" i="38"/>
  <c r="CY122" i="38"/>
  <c r="CW122" i="38"/>
  <c r="CU122" i="38"/>
  <c r="CQ122" i="38"/>
  <c r="CO122" i="38"/>
  <c r="CM122" i="38"/>
  <c r="CK122" i="38"/>
  <c r="CI122" i="38"/>
  <c r="AV122" i="38"/>
  <c r="DK122" i="38" s="1"/>
  <c r="AR122" i="38"/>
  <c r="DG122" i="38" s="1"/>
  <c r="AP122" i="38"/>
  <c r="DE122" i="38" s="1"/>
  <c r="AD122" i="38"/>
  <c r="CS122" i="38" s="1"/>
  <c r="DU120" i="38"/>
  <c r="DS120" i="38"/>
  <c r="DQ120" i="38"/>
  <c r="DM120" i="38"/>
  <c r="DK120" i="38"/>
  <c r="DI120" i="38"/>
  <c r="DG120" i="38"/>
  <c r="DE120" i="38"/>
  <c r="DC120" i="38"/>
  <c r="DA120" i="38"/>
  <c r="CY120" i="38"/>
  <c r="CW120" i="38"/>
  <c r="CU120" i="38"/>
  <c r="CS120" i="38"/>
  <c r="CQ120" i="38"/>
  <c r="CO120" i="38"/>
  <c r="CM120" i="38"/>
  <c r="CK120" i="38"/>
  <c r="CI120" i="38"/>
  <c r="DU119" i="38"/>
  <c r="DS119" i="38"/>
  <c r="DQ119" i="38"/>
  <c r="DM119" i="38"/>
  <c r="DK119" i="38"/>
  <c r="DI119" i="38"/>
  <c r="DG119" i="38"/>
  <c r="DE119" i="38"/>
  <c r="DC119" i="38"/>
  <c r="DA119" i="38"/>
  <c r="CY119" i="38"/>
  <c r="CW119" i="38"/>
  <c r="CU119" i="38"/>
  <c r="CQ119" i="38"/>
  <c r="CO119" i="38"/>
  <c r="CM119" i="38"/>
  <c r="CK119" i="38"/>
  <c r="CI119" i="38"/>
  <c r="AD119" i="38"/>
  <c r="CS119" i="38" s="1"/>
  <c r="DU118" i="38"/>
  <c r="DS118" i="38"/>
  <c r="DQ118" i="38"/>
  <c r="DM118" i="38"/>
  <c r="DK118" i="38"/>
  <c r="DI118" i="38"/>
  <c r="DG118" i="38"/>
  <c r="DE118" i="38"/>
  <c r="DC118" i="38"/>
  <c r="DA118" i="38"/>
  <c r="CY118" i="38"/>
  <c r="CW118" i="38"/>
  <c r="CU118" i="38"/>
  <c r="CQ118" i="38"/>
  <c r="CO118" i="38"/>
  <c r="CM118" i="38"/>
  <c r="CK118" i="38"/>
  <c r="CI118" i="38"/>
  <c r="AD118" i="38"/>
  <c r="CS118" i="38" s="1"/>
  <c r="DU117" i="38"/>
  <c r="DS117" i="38"/>
  <c r="DQ117" i="38"/>
  <c r="DM117" i="38"/>
  <c r="DK117" i="38"/>
  <c r="DI117" i="38"/>
  <c r="DG117" i="38"/>
  <c r="DE117" i="38"/>
  <c r="DC117" i="38"/>
  <c r="DA117" i="38"/>
  <c r="CY117" i="38"/>
  <c r="CW117" i="38"/>
  <c r="CU117" i="38"/>
  <c r="CQ117" i="38"/>
  <c r="CO117" i="38"/>
  <c r="CM117" i="38"/>
  <c r="CK117" i="38"/>
  <c r="CI117" i="38"/>
  <c r="AD117" i="38"/>
  <c r="CS117" i="38" s="1"/>
  <c r="DU116" i="38"/>
  <c r="DS116" i="38"/>
  <c r="DQ116" i="38"/>
  <c r="DM116" i="38"/>
  <c r="DK116" i="38"/>
  <c r="DI116" i="38"/>
  <c r="DG116" i="38"/>
  <c r="DE116" i="38"/>
  <c r="DC116" i="38"/>
  <c r="DA116" i="38"/>
  <c r="CY116" i="38"/>
  <c r="CW116" i="38"/>
  <c r="CU116" i="38"/>
  <c r="CQ116" i="38"/>
  <c r="CO116" i="38"/>
  <c r="CM116" i="38"/>
  <c r="CK116" i="38"/>
  <c r="CI116" i="38"/>
  <c r="AD116" i="38"/>
  <c r="CS116" i="38" s="1"/>
  <c r="DU115" i="38"/>
  <c r="DS115" i="38"/>
  <c r="DQ115" i="38"/>
  <c r="DM115" i="38"/>
  <c r="DK115" i="38"/>
  <c r="DI115" i="38"/>
  <c r="DG115" i="38"/>
  <c r="DE115" i="38"/>
  <c r="DC115" i="38"/>
  <c r="DA115" i="38"/>
  <c r="CY115" i="38"/>
  <c r="CW115" i="38"/>
  <c r="CU115" i="38"/>
  <c r="CQ115" i="38"/>
  <c r="CO115" i="38"/>
  <c r="CM115" i="38"/>
  <c r="CK115" i="38"/>
  <c r="CI115" i="38"/>
  <c r="AD115" i="38"/>
  <c r="CS115" i="38" s="1"/>
  <c r="DU114" i="38"/>
  <c r="DS114" i="38"/>
  <c r="DQ114" i="38"/>
  <c r="DM114" i="38"/>
  <c r="DK114" i="38"/>
  <c r="DI114" i="38"/>
  <c r="DG114" i="38"/>
  <c r="DE114" i="38"/>
  <c r="DC114" i="38"/>
  <c r="DA114" i="38"/>
  <c r="CY114" i="38"/>
  <c r="CW114" i="38"/>
  <c r="CU114" i="38"/>
  <c r="CQ114" i="38"/>
  <c r="CO114" i="38"/>
  <c r="CM114" i="38"/>
  <c r="CK114" i="38"/>
  <c r="CI114" i="38"/>
  <c r="AD114" i="38"/>
  <c r="CS114" i="38" s="1"/>
  <c r="DU113" i="38"/>
  <c r="DS113" i="38"/>
  <c r="DQ113" i="38"/>
  <c r="DM113" i="38"/>
  <c r="DK113" i="38"/>
  <c r="DI113" i="38"/>
  <c r="DG113" i="38"/>
  <c r="DE113" i="38"/>
  <c r="DC113" i="38"/>
  <c r="DA113" i="38"/>
  <c r="CY113" i="38"/>
  <c r="CW113" i="38"/>
  <c r="CU113" i="38"/>
  <c r="CS113" i="38"/>
  <c r="CQ113" i="38"/>
  <c r="CO113" i="38"/>
  <c r="CM113" i="38"/>
  <c r="CK113" i="38"/>
  <c r="CI113" i="38"/>
  <c r="DU112" i="38"/>
  <c r="DS112" i="38"/>
  <c r="DQ112" i="38"/>
  <c r="DM112" i="38"/>
  <c r="DK112" i="38"/>
  <c r="DI112" i="38"/>
  <c r="DG112" i="38"/>
  <c r="DE112" i="38"/>
  <c r="DC112" i="38"/>
  <c r="DA112" i="38"/>
  <c r="CY112" i="38"/>
  <c r="CW112" i="38"/>
  <c r="CU112" i="38"/>
  <c r="CS112" i="38"/>
  <c r="CQ112" i="38"/>
  <c r="CO112" i="38"/>
  <c r="CM112" i="38"/>
  <c r="CK112" i="38"/>
  <c r="CI112" i="38"/>
  <c r="DU111" i="38"/>
  <c r="DS111" i="38"/>
  <c r="DQ111" i="38"/>
  <c r="DM111" i="38"/>
  <c r="DK111" i="38"/>
  <c r="DI111" i="38"/>
  <c r="DG111" i="38"/>
  <c r="DE111" i="38"/>
  <c r="DC111" i="38"/>
  <c r="DA111" i="38"/>
  <c r="CY111" i="38"/>
  <c r="CW111" i="38"/>
  <c r="CU111" i="38"/>
  <c r="CQ111" i="38"/>
  <c r="CO111" i="38"/>
  <c r="CM111" i="38"/>
  <c r="CK111" i="38"/>
  <c r="CI111" i="38"/>
  <c r="AD111" i="38"/>
  <c r="CS111" i="38" s="1"/>
  <c r="DU110" i="38"/>
  <c r="DS110" i="38"/>
  <c r="DQ110" i="38"/>
  <c r="DM110" i="38"/>
  <c r="DK110" i="38"/>
  <c r="DI110" i="38"/>
  <c r="DG110" i="38"/>
  <c r="DE110" i="38"/>
  <c r="DC110" i="38"/>
  <c r="DA110" i="38"/>
  <c r="CY110" i="38"/>
  <c r="CW110" i="38"/>
  <c r="CU110" i="38"/>
  <c r="CS110" i="38"/>
  <c r="CQ110" i="38"/>
  <c r="CO110" i="38"/>
  <c r="CM110" i="38"/>
  <c r="CK110" i="38"/>
  <c r="CI110" i="38"/>
  <c r="DU109" i="38"/>
  <c r="DS109" i="38"/>
  <c r="DQ109" i="38"/>
  <c r="DM109" i="38"/>
  <c r="DK109" i="38"/>
  <c r="DI109" i="38"/>
  <c r="DG109" i="38"/>
  <c r="DE109" i="38"/>
  <c r="DC109" i="38"/>
  <c r="DA109" i="38"/>
  <c r="CY109" i="38"/>
  <c r="CW109" i="38"/>
  <c r="CU109" i="38"/>
  <c r="CQ109" i="38"/>
  <c r="CO109" i="38"/>
  <c r="CM109" i="38"/>
  <c r="CK109" i="38"/>
  <c r="CI109" i="38"/>
  <c r="AD109" i="38"/>
  <c r="CS109" i="38" s="1"/>
  <c r="DU108" i="38"/>
  <c r="DS108" i="38"/>
  <c r="DQ108" i="38"/>
  <c r="DM108" i="38"/>
  <c r="DK108" i="38"/>
  <c r="DI108" i="38"/>
  <c r="DG108" i="38"/>
  <c r="DU106" i="38"/>
  <c r="DS106" i="38"/>
  <c r="DQ106" i="38"/>
  <c r="DM106" i="38"/>
  <c r="DI106" i="38"/>
  <c r="DC106" i="38"/>
  <c r="CY106" i="38"/>
  <c r="CW106" i="38"/>
  <c r="CU106" i="38"/>
  <c r="CQ106" i="38"/>
  <c r="CO106" i="38"/>
  <c r="CM106" i="38"/>
  <c r="CK106" i="38"/>
  <c r="CI106" i="38"/>
  <c r="AV106" i="38"/>
  <c r="DK106" i="38" s="1"/>
  <c r="AR106" i="38"/>
  <c r="AP106" i="38"/>
  <c r="DE106" i="38" s="1"/>
  <c r="AL106" i="38"/>
  <c r="DA106" i="38" s="1"/>
  <c r="AD106" i="38"/>
  <c r="CS106" i="38" s="1"/>
  <c r="DU105" i="38"/>
  <c r="DS105" i="38"/>
  <c r="DQ105" i="38"/>
  <c r="DM105" i="38"/>
  <c r="DK105" i="38"/>
  <c r="DI105" i="38"/>
  <c r="DG105" i="38"/>
  <c r="DE105" i="38"/>
  <c r="DC105" i="38"/>
  <c r="DA105" i="38"/>
  <c r="CY105" i="38"/>
  <c r="CW105" i="38"/>
  <c r="CU105" i="38"/>
  <c r="CQ105" i="38"/>
  <c r="CO105" i="38"/>
  <c r="CM105" i="38"/>
  <c r="CK105" i="38"/>
  <c r="CI105" i="38"/>
  <c r="AD105" i="38"/>
  <c r="CS105" i="38" s="1"/>
  <c r="DU104" i="38"/>
  <c r="DS104" i="38"/>
  <c r="DQ104" i="38"/>
  <c r="DM104" i="38"/>
  <c r="DK104" i="38"/>
  <c r="DI104" i="38"/>
  <c r="DG104" i="38"/>
  <c r="DE104" i="38"/>
  <c r="DC104" i="38"/>
  <c r="DA104" i="38"/>
  <c r="CY104" i="38"/>
  <c r="CW104" i="38"/>
  <c r="CU104" i="38"/>
  <c r="CQ104" i="38"/>
  <c r="CO104" i="38"/>
  <c r="CM104" i="38"/>
  <c r="CK104" i="38"/>
  <c r="CI104" i="38"/>
  <c r="AD104" i="38"/>
  <c r="CS104" i="38" s="1"/>
  <c r="DU103" i="38"/>
  <c r="DS103" i="38"/>
  <c r="DQ103" i="38"/>
  <c r="DU102" i="38"/>
  <c r="DS102" i="38"/>
  <c r="DQ102" i="38"/>
  <c r="DM102" i="38"/>
  <c r="DK102" i="38"/>
  <c r="DI102" i="38"/>
  <c r="DG102" i="38"/>
  <c r="DE102" i="38"/>
  <c r="DC102" i="38"/>
  <c r="DA102" i="38"/>
  <c r="CY102" i="38"/>
  <c r="CW102" i="38"/>
  <c r="CU102" i="38"/>
  <c r="CQ102" i="38"/>
  <c r="CO102" i="38"/>
  <c r="CM102" i="38"/>
  <c r="CK102" i="38"/>
  <c r="CI102" i="38"/>
  <c r="AD102" i="38"/>
  <c r="CS102" i="38" s="1"/>
  <c r="DU101" i="38"/>
  <c r="DS101" i="38"/>
  <c r="DQ101" i="38"/>
  <c r="DM101" i="38"/>
  <c r="DK101" i="38"/>
  <c r="DI101" i="38"/>
  <c r="DG101" i="38"/>
  <c r="DE101" i="38"/>
  <c r="DC101" i="38"/>
  <c r="DA101" i="38"/>
  <c r="CY101" i="38"/>
  <c r="CW101" i="38"/>
  <c r="CU101" i="38"/>
  <c r="CS101" i="38"/>
  <c r="CQ101" i="38"/>
  <c r="CO101" i="38"/>
  <c r="CM101" i="38"/>
  <c r="CK101" i="38"/>
  <c r="CI101" i="38"/>
  <c r="DU100" i="38"/>
  <c r="DS100" i="38"/>
  <c r="DQ100" i="38"/>
  <c r="DM100" i="38"/>
  <c r="DK100" i="38"/>
  <c r="DI100" i="38"/>
  <c r="DG100" i="38"/>
  <c r="DE100" i="38"/>
  <c r="DC100" i="38"/>
  <c r="DA100" i="38"/>
  <c r="CY100" i="38"/>
  <c r="CW100" i="38"/>
  <c r="CU100" i="38"/>
  <c r="CS100" i="38"/>
  <c r="CQ100" i="38"/>
  <c r="CO100" i="38"/>
  <c r="CM100" i="38"/>
  <c r="CK100" i="38"/>
  <c r="CI100" i="38"/>
  <c r="DU99" i="38"/>
  <c r="DS99" i="38"/>
  <c r="DQ99" i="38"/>
  <c r="DM99" i="38"/>
  <c r="DK99" i="38"/>
  <c r="DI99" i="38"/>
  <c r="DG99" i="38"/>
  <c r="DE99" i="38"/>
  <c r="DC99" i="38"/>
  <c r="DA99" i="38"/>
  <c r="CY99" i="38"/>
  <c r="CW99" i="38"/>
  <c r="CU99" i="38"/>
  <c r="CQ99" i="38"/>
  <c r="CO99" i="38"/>
  <c r="CM99" i="38"/>
  <c r="CK99" i="38"/>
  <c r="CI99" i="38"/>
  <c r="AD99" i="38"/>
  <c r="CS99" i="38" s="1"/>
  <c r="DU98" i="38"/>
  <c r="DS98" i="38"/>
  <c r="DQ98" i="38"/>
  <c r="DM98" i="38"/>
  <c r="DK98" i="38"/>
  <c r="DI98" i="38"/>
  <c r="DG98" i="38"/>
  <c r="DE98" i="38"/>
  <c r="DC98" i="38"/>
  <c r="DA98" i="38"/>
  <c r="CY98" i="38"/>
  <c r="CW98" i="38"/>
  <c r="CU98" i="38"/>
  <c r="CQ98" i="38"/>
  <c r="CO98" i="38"/>
  <c r="CM98" i="38"/>
  <c r="CK98" i="38"/>
  <c r="CI98" i="38"/>
  <c r="AD98" i="38"/>
  <c r="CS98" i="38" s="1"/>
  <c r="DU97" i="38"/>
  <c r="DS97" i="38"/>
  <c r="DQ97" i="38"/>
  <c r="DM97" i="38"/>
  <c r="DK97" i="38"/>
  <c r="DI97" i="38"/>
  <c r="DG97" i="38"/>
  <c r="DE97" i="38"/>
  <c r="DC97" i="38"/>
  <c r="DA97" i="38"/>
  <c r="CY97" i="38"/>
  <c r="CW97" i="38"/>
  <c r="CU97" i="38"/>
  <c r="CQ97" i="38"/>
  <c r="CO97" i="38"/>
  <c r="CM97" i="38"/>
  <c r="CK97" i="38"/>
  <c r="CI97" i="38"/>
  <c r="AD97" i="38"/>
  <c r="CS97" i="38" s="1"/>
  <c r="DU96" i="38"/>
  <c r="DS96" i="38"/>
  <c r="DQ96" i="38"/>
  <c r="DM96" i="38"/>
  <c r="DK96" i="38"/>
  <c r="DI96" i="38"/>
  <c r="DG96" i="38"/>
  <c r="DE96" i="38"/>
  <c r="DC96" i="38"/>
  <c r="DA96" i="38"/>
  <c r="CY96" i="38"/>
  <c r="CW96" i="38"/>
  <c r="CU96" i="38"/>
  <c r="CQ96" i="38"/>
  <c r="CO96" i="38"/>
  <c r="CM96" i="38"/>
  <c r="CK96" i="38"/>
  <c r="CI96" i="38"/>
  <c r="AD96" i="38"/>
  <c r="CS96" i="38" s="1"/>
  <c r="DU95" i="38"/>
  <c r="DS95" i="38"/>
  <c r="DQ95" i="38"/>
  <c r="DM95" i="38"/>
  <c r="DK95" i="38"/>
  <c r="DI95" i="38"/>
  <c r="DG95" i="38"/>
  <c r="DE95" i="38"/>
  <c r="DC95" i="38"/>
  <c r="DA95" i="38"/>
  <c r="CY95" i="38"/>
  <c r="CW95" i="38"/>
  <c r="CU95" i="38"/>
  <c r="CQ95" i="38"/>
  <c r="CO95" i="38"/>
  <c r="CM95" i="38"/>
  <c r="CK95" i="38"/>
  <c r="CI95" i="38"/>
  <c r="AD95" i="38"/>
  <c r="CS95" i="38" s="1"/>
  <c r="DS93" i="38"/>
  <c r="DQ93" i="38"/>
  <c r="DO93" i="38"/>
  <c r="DM93" i="38"/>
  <c r="DK93" i="38"/>
  <c r="DI93" i="38"/>
  <c r="DG93" i="38"/>
  <c r="CS93" i="38"/>
  <c r="CQ93" i="38"/>
  <c r="CO93" i="38"/>
  <c r="CM93" i="38"/>
  <c r="CK93" i="38"/>
  <c r="CI93" i="38"/>
  <c r="AR93" i="38"/>
  <c r="DU83" i="38"/>
  <c r="DS83" i="38"/>
  <c r="DQ83" i="38"/>
  <c r="DM83" i="38"/>
  <c r="DI83" i="38"/>
  <c r="DC83" i="38"/>
  <c r="DA83" i="38"/>
  <c r="CY83" i="38"/>
  <c r="CW83" i="38"/>
  <c r="CU83" i="38"/>
  <c r="CQ83" i="38"/>
  <c r="CO83" i="38"/>
  <c r="CM83" i="38"/>
  <c r="CK83" i="38"/>
  <c r="CI83" i="38"/>
  <c r="AV83" i="38"/>
  <c r="DK83" i="38" s="1"/>
  <c r="AD83" i="38"/>
  <c r="CS83" i="38" s="1"/>
  <c r="DU82" i="38"/>
  <c r="DS82" i="38"/>
  <c r="DQ82" i="38"/>
  <c r="DM82" i="38"/>
  <c r="DI82" i="38"/>
  <c r="DE82" i="38"/>
  <c r="DC82" i="38"/>
  <c r="DA82" i="38"/>
  <c r="CY82" i="38"/>
  <c r="CW82" i="38"/>
  <c r="CU82" i="38"/>
  <c r="CQ82" i="38"/>
  <c r="CO82" i="38"/>
  <c r="CM82" i="38"/>
  <c r="CK82" i="38"/>
  <c r="CI82" i="38"/>
  <c r="AD82" i="38"/>
  <c r="CS82" i="38" s="1"/>
  <c r="DU81" i="38"/>
  <c r="DS81" i="38"/>
  <c r="DQ81" i="38"/>
  <c r="DM81" i="38"/>
  <c r="DK81" i="38"/>
  <c r="DI81" i="38"/>
  <c r="DG81" i="38"/>
  <c r="DE81" i="38"/>
  <c r="DC81" i="38"/>
  <c r="DA81" i="38"/>
  <c r="CY81" i="38"/>
  <c r="CW81" i="38"/>
  <c r="CU81" i="38"/>
  <c r="CQ81" i="38"/>
  <c r="CO81" i="38"/>
  <c r="CM81" i="38"/>
  <c r="CK81" i="38"/>
  <c r="CI81" i="38"/>
  <c r="AD81" i="38"/>
  <c r="CS81" i="38" s="1"/>
  <c r="DU80" i="38"/>
  <c r="DS80" i="38"/>
  <c r="DQ80" i="38"/>
  <c r="DM80" i="38"/>
  <c r="DI80" i="38"/>
  <c r="DC80" i="38"/>
  <c r="DA80" i="38"/>
  <c r="CY80" i="38"/>
  <c r="CW80" i="38"/>
  <c r="CU80" i="38"/>
  <c r="CQ80" i="38"/>
  <c r="CO80" i="38"/>
  <c r="CM80" i="38"/>
  <c r="CK80" i="38"/>
  <c r="CI80" i="38"/>
  <c r="AR80" i="38"/>
  <c r="DG80" i="38" s="1"/>
  <c r="AP80" i="38"/>
  <c r="DE80" i="38" s="1"/>
  <c r="AD80" i="38"/>
  <c r="CS80" i="38" s="1"/>
  <c r="DU79" i="38"/>
  <c r="DS79" i="38"/>
  <c r="DQ79" i="38"/>
  <c r="DM79" i="38"/>
  <c r="DK79" i="38"/>
  <c r="DI79" i="38"/>
  <c r="DG79" i="38"/>
  <c r="DE79" i="38"/>
  <c r="DC79" i="38"/>
  <c r="DA79" i="38"/>
  <c r="CY79" i="38"/>
  <c r="CW79" i="38"/>
  <c r="CU79" i="38"/>
  <c r="CQ79" i="38"/>
  <c r="CO79" i="38"/>
  <c r="CM79" i="38"/>
  <c r="CK79" i="38"/>
  <c r="CI79" i="38"/>
  <c r="AD79" i="38"/>
  <c r="CS79" i="38" s="1"/>
  <c r="DU78" i="38"/>
  <c r="DS78" i="38"/>
  <c r="DQ78" i="38"/>
  <c r="DM78" i="38"/>
  <c r="DK78" i="38"/>
  <c r="DI78" i="38"/>
  <c r="DG78" i="38"/>
  <c r="DE78" i="38"/>
  <c r="DC78" i="38"/>
  <c r="DA78" i="38"/>
  <c r="CY78" i="38"/>
  <c r="CW78" i="38"/>
  <c r="CU78" i="38"/>
  <c r="CQ78" i="38"/>
  <c r="CO78" i="38"/>
  <c r="CM78" i="38"/>
  <c r="CK78" i="38"/>
  <c r="CI78" i="38"/>
  <c r="AD78" i="38"/>
  <c r="CS78" i="38" s="1"/>
  <c r="DU77" i="38"/>
  <c r="DS77" i="38"/>
  <c r="DQ77" i="38"/>
  <c r="DM77" i="38"/>
  <c r="DK77" i="38"/>
  <c r="DI77" i="38"/>
  <c r="DG77" i="38"/>
  <c r="DE77" i="38"/>
  <c r="DC77" i="38"/>
  <c r="DA77" i="38"/>
  <c r="CY77" i="38"/>
  <c r="CW77" i="38"/>
  <c r="CU77" i="38"/>
  <c r="CQ77" i="38"/>
  <c r="CO77" i="38"/>
  <c r="CM77" i="38"/>
  <c r="CK77" i="38"/>
  <c r="CI77" i="38"/>
  <c r="AD77" i="38"/>
  <c r="CS77" i="38" s="1"/>
  <c r="DU76" i="38"/>
  <c r="DS76" i="38"/>
  <c r="DQ76" i="38"/>
  <c r="DM76" i="38"/>
  <c r="DK76" i="38"/>
  <c r="DI76" i="38"/>
  <c r="DG76" i="38"/>
  <c r="DE76" i="38"/>
  <c r="DC76" i="38"/>
  <c r="DA76" i="38"/>
  <c r="CY76" i="38"/>
  <c r="CW76" i="38"/>
  <c r="CU76" i="38"/>
  <c r="CQ76" i="38"/>
  <c r="CO76" i="38"/>
  <c r="CM76" i="38"/>
  <c r="CK76" i="38"/>
  <c r="CI76" i="38"/>
  <c r="AD76" i="38"/>
  <c r="CS76" i="38" s="1"/>
  <c r="DU75" i="38"/>
  <c r="DS75" i="38"/>
  <c r="DQ75" i="38"/>
  <c r="DM75" i="38"/>
  <c r="DK75" i="38"/>
  <c r="DI75" i="38"/>
  <c r="DG75" i="38"/>
  <c r="DE75" i="38"/>
  <c r="DC75" i="38"/>
  <c r="DA75" i="38"/>
  <c r="CY75" i="38"/>
  <c r="CW75" i="38"/>
  <c r="CU75" i="38"/>
  <c r="AD75" i="38"/>
  <c r="DU74" i="38"/>
  <c r="DS74" i="38"/>
  <c r="DQ74" i="38"/>
  <c r="DM74" i="38"/>
  <c r="DK74" i="38"/>
  <c r="DI74" i="38"/>
  <c r="DG74" i="38"/>
  <c r="DE74" i="38"/>
  <c r="DC74" i="38"/>
  <c r="DA74" i="38"/>
  <c r="CY74" i="38"/>
  <c r="CW74" i="38"/>
  <c r="CU74" i="38"/>
  <c r="DU73" i="38"/>
  <c r="DS73" i="38"/>
  <c r="DQ73" i="38"/>
  <c r="DM73" i="38"/>
  <c r="DK73" i="38"/>
  <c r="DI73" i="38"/>
  <c r="DG73" i="38"/>
  <c r="DE73" i="38"/>
  <c r="DC73" i="38"/>
  <c r="DA73" i="38"/>
  <c r="CY73" i="38"/>
  <c r="CW73" i="38"/>
  <c r="CU73" i="38"/>
  <c r="DU72" i="38"/>
  <c r="DS72" i="38"/>
  <c r="DQ72" i="38"/>
  <c r="DM72" i="38"/>
  <c r="DK72" i="38"/>
  <c r="DI72" i="38"/>
  <c r="DG72" i="38"/>
  <c r="DE72" i="38"/>
  <c r="DC72" i="38"/>
  <c r="DA72" i="38"/>
  <c r="CY72" i="38"/>
  <c r="CW72" i="38"/>
  <c r="CU72" i="38"/>
  <c r="DU71" i="38"/>
  <c r="DS71" i="38"/>
  <c r="DQ71" i="38"/>
  <c r="DU70" i="38"/>
  <c r="DS70" i="38"/>
  <c r="DQ70" i="38"/>
  <c r="DM70" i="38"/>
  <c r="DI70" i="38"/>
  <c r="DG70" i="38"/>
  <c r="DE70" i="38"/>
  <c r="DC70" i="38"/>
  <c r="DA70" i="38"/>
  <c r="CY70" i="38"/>
  <c r="CW70" i="38"/>
  <c r="CU70" i="38"/>
  <c r="AV70" i="38"/>
  <c r="AV80" i="38" s="1"/>
  <c r="DK80" i="38" s="1"/>
  <c r="DU67" i="38"/>
  <c r="DS67" i="38"/>
  <c r="DQ67" i="38"/>
  <c r="DM67" i="38"/>
  <c r="DK67" i="38"/>
  <c r="DI67" i="38"/>
  <c r="AN67" i="38"/>
  <c r="AL67" i="38"/>
  <c r="AJ67" i="38"/>
  <c r="AH67" i="38"/>
  <c r="AF67" i="38"/>
  <c r="AB67" i="38"/>
  <c r="Z67" i="38"/>
  <c r="X67" i="38"/>
  <c r="V67" i="38"/>
  <c r="T67" i="38"/>
  <c r="R67" i="38"/>
  <c r="P67" i="38"/>
  <c r="N67" i="38"/>
  <c r="L67" i="38"/>
  <c r="J67" i="38"/>
  <c r="H67" i="38"/>
  <c r="F67" i="38"/>
  <c r="D67" i="38"/>
  <c r="DU65" i="38"/>
  <c r="DS65" i="38"/>
  <c r="DQ65" i="38"/>
  <c r="DM65" i="38"/>
  <c r="DK65" i="38"/>
  <c r="DI65" i="38"/>
  <c r="DC65" i="38"/>
  <c r="DA65" i="38"/>
  <c r="CY65" i="38"/>
  <c r="CW65" i="38"/>
  <c r="CU65" i="38"/>
  <c r="CQ65" i="38"/>
  <c r="CO65" i="38"/>
  <c r="CM65" i="38"/>
  <c r="CK65" i="38"/>
  <c r="CI65" i="38"/>
  <c r="AR65" i="38"/>
  <c r="DG65" i="38" s="1"/>
  <c r="AP65" i="38"/>
  <c r="AD65" i="38"/>
  <c r="CS65" i="38" s="1"/>
  <c r="DU64" i="38"/>
  <c r="DS64" i="38"/>
  <c r="DQ64" i="38"/>
  <c r="DM64" i="38"/>
  <c r="DK64" i="38"/>
  <c r="DI64" i="38"/>
  <c r="DG64" i="38"/>
  <c r="DE64" i="38"/>
  <c r="DC64" i="38"/>
  <c r="DA64" i="38"/>
  <c r="CY64" i="38"/>
  <c r="CW64" i="38"/>
  <c r="CU64" i="38"/>
  <c r="CQ64" i="38"/>
  <c r="CO64" i="38"/>
  <c r="CM64" i="38"/>
  <c r="CK64" i="38"/>
  <c r="CI64" i="38"/>
  <c r="AD64" i="38"/>
  <c r="CS64" i="38" s="1"/>
  <c r="DU63" i="38"/>
  <c r="DS63" i="38"/>
  <c r="DQ63" i="38"/>
  <c r="DM63" i="38"/>
  <c r="DK63" i="38"/>
  <c r="DI63" i="38"/>
  <c r="DG63" i="38"/>
  <c r="DE63" i="38"/>
  <c r="DC63" i="38"/>
  <c r="DA63" i="38"/>
  <c r="CY63" i="38"/>
  <c r="CW63" i="38"/>
  <c r="CU63" i="38"/>
  <c r="CQ63" i="38"/>
  <c r="CO63" i="38"/>
  <c r="CM63" i="38"/>
  <c r="CK63" i="38"/>
  <c r="CI63" i="38"/>
  <c r="AD63" i="38"/>
  <c r="CS63" i="38" s="1"/>
  <c r="DU62" i="38"/>
  <c r="DS62" i="38"/>
  <c r="DQ62" i="38"/>
  <c r="DM62" i="38"/>
  <c r="DK62" i="38"/>
  <c r="DI62" i="38"/>
  <c r="DG62" i="38"/>
  <c r="DE62" i="38"/>
  <c r="DC62" i="38"/>
  <c r="DA62" i="38"/>
  <c r="CY62" i="38"/>
  <c r="CW62" i="38"/>
  <c r="CU62" i="38"/>
  <c r="CQ62" i="38"/>
  <c r="CO62" i="38"/>
  <c r="CM62" i="38"/>
  <c r="CK62" i="38"/>
  <c r="CI62" i="38"/>
  <c r="AD62" i="38"/>
  <c r="CS62" i="38" s="1"/>
  <c r="DU61" i="38"/>
  <c r="DS61" i="38"/>
  <c r="DQ61" i="38"/>
  <c r="DM61" i="38"/>
  <c r="DK61" i="38"/>
  <c r="DI61" i="38"/>
  <c r="DG61" i="38"/>
  <c r="DE61" i="38"/>
  <c r="DC61" i="38"/>
  <c r="DA61" i="38"/>
  <c r="CY61" i="38"/>
  <c r="CW61" i="38"/>
  <c r="CU61" i="38"/>
  <c r="CQ61" i="38"/>
  <c r="CO61" i="38"/>
  <c r="CM61" i="38"/>
  <c r="CK61" i="38"/>
  <c r="CI61" i="38"/>
  <c r="AD61" i="38"/>
  <c r="CS61" i="38" s="1"/>
  <c r="DU60" i="38"/>
  <c r="DS60" i="38"/>
  <c r="DQ60" i="38"/>
  <c r="DM60" i="38"/>
  <c r="DK60" i="38"/>
  <c r="DI60" i="38"/>
  <c r="DG60" i="38"/>
  <c r="DU59" i="38"/>
  <c r="DS59" i="38"/>
  <c r="DQ59" i="38"/>
  <c r="DM59" i="38"/>
  <c r="DK59" i="38"/>
  <c r="DI59" i="38"/>
  <c r="DG59" i="38"/>
  <c r="DU58" i="38"/>
  <c r="DS58" i="38"/>
  <c r="DQ58" i="38"/>
  <c r="DM58" i="38"/>
  <c r="DK58" i="38"/>
  <c r="DI58" i="38"/>
  <c r="DG58" i="38"/>
  <c r="DE58" i="38"/>
  <c r="DC58" i="38"/>
  <c r="DA58" i="38"/>
  <c r="CY58" i="38"/>
  <c r="CW58" i="38"/>
  <c r="CU58" i="38"/>
  <c r="CQ58" i="38"/>
  <c r="CO58" i="38"/>
  <c r="CM58" i="38"/>
  <c r="CK58" i="38"/>
  <c r="CI58" i="38"/>
  <c r="AD58" i="38"/>
  <c r="CS58" i="38" s="1"/>
  <c r="DU57" i="38"/>
  <c r="DS57" i="38"/>
  <c r="DQ57" i="38"/>
  <c r="DM57" i="38"/>
  <c r="DK57" i="38"/>
  <c r="DI57" i="38"/>
  <c r="DG57" i="38"/>
  <c r="DE57" i="38"/>
  <c r="DC57" i="38"/>
  <c r="DA57" i="38"/>
  <c r="CY57" i="38"/>
  <c r="CW57" i="38"/>
  <c r="CU57" i="38"/>
  <c r="CQ57" i="38"/>
  <c r="CO57" i="38"/>
  <c r="CM57" i="38"/>
  <c r="CK57" i="38"/>
  <c r="CI57" i="38"/>
  <c r="AD57" i="38"/>
  <c r="CS57" i="38" s="1"/>
  <c r="DU56" i="38"/>
  <c r="DS56" i="38"/>
  <c r="DQ56" i="38"/>
  <c r="DM56" i="38"/>
  <c r="DK56" i="38"/>
  <c r="DI56" i="38"/>
  <c r="DG56" i="38"/>
  <c r="DE56" i="38"/>
  <c r="DC56" i="38"/>
  <c r="DA56" i="38"/>
  <c r="CY56" i="38"/>
  <c r="CW56" i="38"/>
  <c r="CU56" i="38"/>
  <c r="CQ56" i="38"/>
  <c r="CO56" i="38"/>
  <c r="CM56" i="38"/>
  <c r="CK56" i="38"/>
  <c r="CI56" i="38"/>
  <c r="AD56" i="38"/>
  <c r="CS56" i="38" s="1"/>
  <c r="DU55" i="38"/>
  <c r="DS55" i="38"/>
  <c r="DQ55" i="38"/>
  <c r="DM55" i="38"/>
  <c r="DK55" i="38"/>
  <c r="DI55" i="38"/>
  <c r="DG55" i="38"/>
  <c r="DE55" i="38"/>
  <c r="DC55" i="38"/>
  <c r="DA55" i="38"/>
  <c r="CY55" i="38"/>
  <c r="CW55" i="38"/>
  <c r="CU55" i="38"/>
  <c r="CQ55" i="38"/>
  <c r="CO55" i="38"/>
  <c r="CM55" i="38"/>
  <c r="CK55" i="38"/>
  <c r="CI55" i="38"/>
  <c r="AD55" i="38"/>
  <c r="CS55" i="38" s="1"/>
  <c r="DU52" i="38"/>
  <c r="DS52" i="38"/>
  <c r="DQ52" i="38"/>
  <c r="DM52" i="38"/>
  <c r="DI52" i="38"/>
  <c r="DC52" i="38"/>
  <c r="DA52" i="38"/>
  <c r="CY52" i="38"/>
  <c r="CW52" i="38"/>
  <c r="CU52" i="38"/>
  <c r="CQ52" i="38"/>
  <c r="CO52" i="38"/>
  <c r="CM52" i="38"/>
  <c r="CK52" i="38"/>
  <c r="CI52" i="38"/>
  <c r="AV52" i="38"/>
  <c r="DK52" i="38" s="1"/>
  <c r="AR52" i="38"/>
  <c r="DG52" i="38" s="1"/>
  <c r="AP52" i="38"/>
  <c r="DE52" i="38" s="1"/>
  <c r="AD52" i="38"/>
  <c r="CS52" i="38" s="1"/>
  <c r="DU51" i="38"/>
  <c r="DS51" i="38"/>
  <c r="DQ51" i="38"/>
  <c r="DM51" i="38"/>
  <c r="DK51" i="38"/>
  <c r="DI51" i="38"/>
  <c r="DG51" i="38"/>
  <c r="DE51" i="38"/>
  <c r="DC51" i="38"/>
  <c r="DA51" i="38"/>
  <c r="CY51" i="38"/>
  <c r="CW51" i="38"/>
  <c r="CU51" i="38"/>
  <c r="CQ51" i="38"/>
  <c r="CO51" i="38"/>
  <c r="CM51" i="38"/>
  <c r="CK51" i="38"/>
  <c r="CI51" i="38"/>
  <c r="AD51" i="38"/>
  <c r="CS51" i="38" s="1"/>
  <c r="DU50" i="38"/>
  <c r="DS50" i="38"/>
  <c r="DQ50" i="38"/>
  <c r="DM50" i="38"/>
  <c r="DK50" i="38"/>
  <c r="DI50" i="38"/>
  <c r="DG50" i="38"/>
  <c r="DE50" i="38"/>
  <c r="DC50" i="38"/>
  <c r="DA50" i="38"/>
  <c r="CY50" i="38"/>
  <c r="CW50" i="38"/>
  <c r="CU50" i="38"/>
  <c r="CQ50" i="38"/>
  <c r="CO50" i="38"/>
  <c r="CM50" i="38"/>
  <c r="CK50" i="38"/>
  <c r="CI50" i="38"/>
  <c r="AD50" i="38"/>
  <c r="CS50" i="38" s="1"/>
  <c r="DS49" i="38"/>
  <c r="DQ49" i="38"/>
  <c r="DM49" i="38"/>
  <c r="DK49" i="38"/>
  <c r="DI49" i="38"/>
  <c r="DG49" i="38"/>
  <c r="DE49" i="38"/>
  <c r="DC49" i="38"/>
  <c r="DA49" i="38"/>
  <c r="CY49" i="38"/>
  <c r="CW49" i="38"/>
  <c r="CU49" i="38"/>
  <c r="CQ49" i="38"/>
  <c r="CO49" i="38"/>
  <c r="CM49" i="38"/>
  <c r="CK49" i="38"/>
  <c r="CI49" i="38"/>
  <c r="AD49" i="38"/>
  <c r="CS49" i="38" s="1"/>
  <c r="DU48" i="38"/>
  <c r="DS48" i="38"/>
  <c r="DQ48" i="38"/>
  <c r="DM48" i="38"/>
  <c r="DK48" i="38"/>
  <c r="DI48" i="38"/>
  <c r="DG48" i="38"/>
  <c r="DE48" i="38"/>
  <c r="DC48" i="38"/>
  <c r="DA48" i="38"/>
  <c r="CY48" i="38"/>
  <c r="CW48" i="38"/>
  <c r="CU48" i="38"/>
  <c r="CQ48" i="38"/>
  <c r="CO48" i="38"/>
  <c r="CM48" i="38"/>
  <c r="CK48" i="38"/>
  <c r="CI48" i="38"/>
  <c r="AD48" i="38"/>
  <c r="CS48" i="38" s="1"/>
  <c r="DU47" i="38"/>
  <c r="DS47" i="38"/>
  <c r="DQ47" i="38"/>
  <c r="DM47" i="38"/>
  <c r="DK47" i="38"/>
  <c r="DI47" i="38"/>
  <c r="DG47" i="38"/>
  <c r="DE47" i="38"/>
  <c r="DC47" i="38"/>
  <c r="DA47" i="38"/>
  <c r="CY47" i="38"/>
  <c r="CW47" i="38"/>
  <c r="CU47" i="38"/>
  <c r="CQ47" i="38"/>
  <c r="CO47" i="38"/>
  <c r="CM47" i="38"/>
  <c r="CK47" i="38"/>
  <c r="CI47" i="38"/>
  <c r="AD47" i="38"/>
  <c r="CS47" i="38" s="1"/>
  <c r="DU46" i="38"/>
  <c r="DS46" i="38"/>
  <c r="DQ46" i="38"/>
  <c r="DM46" i="38"/>
  <c r="DK46" i="38"/>
  <c r="DI46" i="38"/>
  <c r="DG46" i="38"/>
  <c r="DE46" i="38"/>
  <c r="DC46" i="38"/>
  <c r="DA46" i="38"/>
  <c r="CY46" i="38"/>
  <c r="CW46" i="38"/>
  <c r="CU46" i="38"/>
  <c r="CQ46" i="38"/>
  <c r="CO46" i="38"/>
  <c r="CM46" i="38"/>
  <c r="CK46" i="38"/>
  <c r="CI46" i="38"/>
  <c r="AD46" i="38"/>
  <c r="CS46" i="38" s="1"/>
  <c r="DU45" i="38"/>
  <c r="DS45" i="38"/>
  <c r="DQ45" i="38"/>
  <c r="DM45" i="38"/>
  <c r="DK45" i="38"/>
  <c r="DI45" i="38"/>
  <c r="DG45" i="38"/>
  <c r="DE45" i="38"/>
  <c r="DC45" i="38"/>
  <c r="DA45" i="38"/>
  <c r="CY45" i="38"/>
  <c r="CW45" i="38"/>
  <c r="CU45" i="38"/>
  <c r="CQ45" i="38"/>
  <c r="CO45" i="38"/>
  <c r="CM45" i="38"/>
  <c r="CK45" i="38"/>
  <c r="CI45" i="38"/>
  <c r="AD45" i="38"/>
  <c r="CS45" i="38" s="1"/>
  <c r="DU44" i="38"/>
  <c r="DS44" i="38"/>
  <c r="DQ44" i="38"/>
  <c r="DM44" i="38"/>
  <c r="DK44" i="38"/>
  <c r="DI44" i="38"/>
  <c r="DG44" i="38"/>
  <c r="DE44" i="38"/>
  <c r="DC44" i="38"/>
  <c r="DA44" i="38"/>
  <c r="CY44" i="38"/>
  <c r="CW44" i="38"/>
  <c r="CU44" i="38"/>
  <c r="CQ44" i="38"/>
  <c r="CO44" i="38"/>
  <c r="CM44" i="38"/>
  <c r="CK44" i="38"/>
  <c r="CI44" i="38"/>
  <c r="AD44" i="38"/>
  <c r="CS44" i="38" s="1"/>
  <c r="DU43" i="38"/>
  <c r="DS43" i="38"/>
  <c r="DQ43" i="38"/>
  <c r="DM43" i="38"/>
  <c r="DK43" i="38"/>
  <c r="DI43" i="38"/>
  <c r="DG43" i="38"/>
  <c r="DE43" i="38"/>
  <c r="DC43" i="38"/>
  <c r="DA43" i="38"/>
  <c r="CY43" i="38"/>
  <c r="CW43" i="38"/>
  <c r="CU43" i="38"/>
  <c r="CQ43" i="38"/>
  <c r="CO43" i="38"/>
  <c r="CM43" i="38"/>
  <c r="CK43" i="38"/>
  <c r="CI43" i="38"/>
  <c r="AD43" i="38"/>
  <c r="CS43" i="38" s="1"/>
  <c r="DU39" i="38"/>
  <c r="DS39" i="38"/>
  <c r="DQ39" i="38"/>
  <c r="DM39" i="38"/>
  <c r="DK39" i="38"/>
  <c r="DI39" i="38"/>
  <c r="DC39" i="38"/>
  <c r="DA39" i="38"/>
  <c r="CY39" i="38"/>
  <c r="CW39" i="38"/>
  <c r="CU39" i="38"/>
  <c r="CQ39" i="38"/>
  <c r="CO39" i="38"/>
  <c r="CM39" i="38"/>
  <c r="CK39" i="38"/>
  <c r="CI39" i="38"/>
  <c r="AD39" i="38"/>
  <c r="CS39" i="38" s="1"/>
  <c r="DU38" i="38"/>
  <c r="DS38" i="38"/>
  <c r="DQ38" i="38"/>
  <c r="DM38" i="38"/>
  <c r="DK38" i="38"/>
  <c r="DI38" i="38"/>
  <c r="DG38" i="38"/>
  <c r="DE38" i="38"/>
  <c r="DC38" i="38"/>
  <c r="DA38" i="38"/>
  <c r="CY38" i="38"/>
  <c r="CW38" i="38"/>
  <c r="CU38" i="38"/>
  <c r="CS38" i="38"/>
  <c r="CQ38" i="38"/>
  <c r="CO38" i="38"/>
  <c r="CM38" i="38"/>
  <c r="CK38" i="38"/>
  <c r="CI38" i="38"/>
  <c r="DU36" i="38"/>
  <c r="DS36" i="38"/>
  <c r="DQ36" i="38"/>
  <c r="DM36" i="38"/>
  <c r="DI36" i="38"/>
  <c r="DC36" i="38"/>
  <c r="DA36" i="38"/>
  <c r="CY36" i="38"/>
  <c r="CW36" i="38"/>
  <c r="CU36" i="38"/>
  <c r="CQ36" i="38"/>
  <c r="CO36" i="38"/>
  <c r="CM36" i="38"/>
  <c r="CK36" i="38"/>
  <c r="CI36" i="38"/>
  <c r="AV36" i="38"/>
  <c r="DK36" i="38" s="1"/>
  <c r="AR36" i="38"/>
  <c r="DG36" i="38" s="1"/>
  <c r="AP36" i="38"/>
  <c r="AD36" i="38"/>
  <c r="CS36" i="38" s="1"/>
  <c r="DU35" i="38"/>
  <c r="DS35" i="38"/>
  <c r="DQ35" i="38"/>
  <c r="DM35" i="38"/>
  <c r="DK35" i="38"/>
  <c r="DI35" i="38"/>
  <c r="DG35" i="38"/>
  <c r="DE35" i="38"/>
  <c r="DC35" i="38"/>
  <c r="DA35" i="38"/>
  <c r="CY35" i="38"/>
  <c r="CW35" i="38"/>
  <c r="CU35" i="38"/>
  <c r="CQ35" i="38"/>
  <c r="CO35" i="38"/>
  <c r="CM35" i="38"/>
  <c r="CK35" i="38"/>
  <c r="CI35" i="38"/>
  <c r="AD35" i="38"/>
  <c r="CS35" i="38" s="1"/>
  <c r="DU34" i="38"/>
  <c r="DS34" i="38"/>
  <c r="DQ34" i="38"/>
  <c r="DM34" i="38"/>
  <c r="DK34" i="38"/>
  <c r="DI34" i="38"/>
  <c r="DG34" i="38"/>
  <c r="DE34" i="38"/>
  <c r="DC34" i="38"/>
  <c r="DA34" i="38"/>
  <c r="CY34" i="38"/>
  <c r="CW34" i="38"/>
  <c r="CU34" i="38"/>
  <c r="CQ34" i="38"/>
  <c r="CO34" i="38"/>
  <c r="CM34" i="38"/>
  <c r="CK34" i="38"/>
  <c r="CI34" i="38"/>
  <c r="AD34" i="38"/>
  <c r="CS34" i="38" s="1"/>
  <c r="DU33" i="38"/>
  <c r="DS33" i="38"/>
  <c r="DQ33" i="38"/>
  <c r="DM33" i="38"/>
  <c r="DK33" i="38"/>
  <c r="DI33" i="38"/>
  <c r="DG33" i="38"/>
  <c r="DE33" i="38"/>
  <c r="DC33" i="38"/>
  <c r="DA33" i="38"/>
  <c r="CY33" i="38"/>
  <c r="CW33" i="38"/>
  <c r="CU33" i="38"/>
  <c r="CQ33" i="38"/>
  <c r="CO33" i="38"/>
  <c r="CM33" i="38"/>
  <c r="CK33" i="38"/>
  <c r="CI33" i="38"/>
  <c r="AD33" i="38"/>
  <c r="CS33" i="38" s="1"/>
  <c r="DS32" i="38"/>
  <c r="DQ32" i="38"/>
  <c r="DM32" i="38"/>
  <c r="DK32" i="38"/>
  <c r="DI32" i="38"/>
  <c r="DG32" i="38"/>
  <c r="DE32" i="38"/>
  <c r="DC32" i="38"/>
  <c r="DA32" i="38"/>
  <c r="CY32" i="38"/>
  <c r="CW32" i="38"/>
  <c r="CU32" i="38"/>
  <c r="CS32" i="38"/>
  <c r="CQ32" i="38"/>
  <c r="CO32" i="38"/>
  <c r="CM32" i="38"/>
  <c r="CK32" i="38"/>
  <c r="CI32" i="38"/>
  <c r="DU31" i="38"/>
  <c r="DS31" i="38"/>
  <c r="DQ31" i="38"/>
  <c r="DM31" i="38"/>
  <c r="DK31" i="38"/>
  <c r="DI31" i="38"/>
  <c r="DG31" i="38"/>
  <c r="DE31" i="38"/>
  <c r="DC31" i="38"/>
  <c r="DA31" i="38"/>
  <c r="CY31" i="38"/>
  <c r="CW31" i="38"/>
  <c r="CU31" i="38"/>
  <c r="CQ31" i="38"/>
  <c r="CO31" i="38"/>
  <c r="CM31" i="38"/>
  <c r="CK31" i="38"/>
  <c r="CI31" i="38"/>
  <c r="AD31" i="38"/>
  <c r="CS31" i="38" s="1"/>
  <c r="DU30" i="38"/>
  <c r="DS30" i="38"/>
  <c r="DQ30" i="38"/>
  <c r="DM30" i="38"/>
  <c r="DK30" i="38"/>
  <c r="DI30" i="38"/>
  <c r="DG30" i="38"/>
  <c r="DE30" i="38"/>
  <c r="DC30" i="38"/>
  <c r="DA30" i="38"/>
  <c r="CY30" i="38"/>
  <c r="CW30" i="38"/>
  <c r="CU30" i="38"/>
  <c r="CS30" i="38"/>
  <c r="CQ30" i="38"/>
  <c r="CO30" i="38"/>
  <c r="CM30" i="38"/>
  <c r="CK30" i="38"/>
  <c r="CI30" i="38"/>
  <c r="DU29" i="38"/>
  <c r="DS29" i="38"/>
  <c r="DQ29" i="38"/>
  <c r="DM29" i="38"/>
  <c r="DK29" i="38"/>
  <c r="DI29" i="38"/>
  <c r="DG29" i="38"/>
  <c r="DE29" i="38"/>
  <c r="DC29" i="38"/>
  <c r="DA29" i="38"/>
  <c r="CY29" i="38"/>
  <c r="CW29" i="38"/>
  <c r="CU29" i="38"/>
  <c r="CQ29" i="38"/>
  <c r="CO29" i="38"/>
  <c r="CM29" i="38"/>
  <c r="CK29" i="38"/>
  <c r="CI29" i="38"/>
  <c r="AD29" i="38"/>
  <c r="CS29" i="38" s="1"/>
  <c r="DU28" i="38"/>
  <c r="DS28" i="38"/>
  <c r="DQ28" i="38"/>
  <c r="DM28" i="38"/>
  <c r="DK28" i="38"/>
  <c r="DI28" i="38"/>
  <c r="DG28" i="38"/>
  <c r="DE28" i="38"/>
  <c r="DC28" i="38"/>
  <c r="DA28" i="38"/>
  <c r="CY28" i="38"/>
  <c r="CW28" i="38"/>
  <c r="CU28" i="38"/>
  <c r="CQ28" i="38"/>
  <c r="CO28" i="38"/>
  <c r="CM28" i="38"/>
  <c r="CK28" i="38"/>
  <c r="CI28" i="38"/>
  <c r="AD28" i="38"/>
  <c r="CS28" i="38" s="1"/>
  <c r="DU27" i="38"/>
  <c r="DS27" i="38"/>
  <c r="DQ27" i="38"/>
  <c r="DM27" i="38"/>
  <c r="DK27" i="38"/>
  <c r="DI27" i="38"/>
  <c r="DG27" i="38"/>
  <c r="DE27" i="38"/>
  <c r="DC27" i="38"/>
  <c r="DA27" i="38"/>
  <c r="CY27" i="38"/>
  <c r="CW27" i="38"/>
  <c r="CU27" i="38"/>
  <c r="CQ27" i="38"/>
  <c r="CO27" i="38"/>
  <c r="CM27" i="38"/>
  <c r="CK27" i="38"/>
  <c r="CI27" i="38"/>
  <c r="AD27" i="38"/>
  <c r="CS27" i="38" s="1"/>
  <c r="DU26" i="38"/>
  <c r="DS26" i="38"/>
  <c r="DQ26" i="38"/>
  <c r="DM26" i="38"/>
  <c r="DK26" i="38"/>
  <c r="DI26" i="38"/>
  <c r="DG26" i="38"/>
  <c r="DE26" i="38"/>
  <c r="DC26" i="38"/>
  <c r="DA26" i="38"/>
  <c r="CY26" i="38"/>
  <c r="CW26" i="38"/>
  <c r="CU26" i="38"/>
  <c r="CS26" i="38"/>
  <c r="CQ26" i="38"/>
  <c r="CO26" i="38"/>
  <c r="CM26" i="38"/>
  <c r="CK26" i="38"/>
  <c r="CI26" i="38"/>
  <c r="DU25" i="38"/>
  <c r="DS25" i="38"/>
  <c r="DQ25" i="38"/>
  <c r="DM25" i="38"/>
  <c r="DK25" i="38"/>
  <c r="DI25" i="38"/>
  <c r="DG25" i="38"/>
  <c r="DE25" i="38"/>
  <c r="DC25" i="38"/>
  <c r="DA25" i="38"/>
  <c r="CY25" i="38"/>
  <c r="CW25" i="38"/>
  <c r="CU25" i="38"/>
  <c r="CS25" i="38"/>
  <c r="CQ25" i="38"/>
  <c r="CO25" i="38"/>
  <c r="CM25" i="38"/>
  <c r="CK25" i="38"/>
  <c r="CI25" i="38"/>
  <c r="DU24" i="38"/>
  <c r="DS24" i="38"/>
  <c r="DQ24" i="38"/>
  <c r="DM24" i="38"/>
  <c r="DK24" i="38"/>
  <c r="DI24" i="38"/>
  <c r="DG24" i="38"/>
  <c r="DE24" i="38"/>
  <c r="DC24" i="38"/>
  <c r="DA24" i="38"/>
  <c r="CY24" i="38"/>
  <c r="CW24" i="38"/>
  <c r="CU24" i="38"/>
  <c r="CQ24" i="38"/>
  <c r="CO24" i="38"/>
  <c r="CM24" i="38"/>
  <c r="CK24" i="38"/>
  <c r="CI24" i="38"/>
  <c r="AD24" i="38"/>
  <c r="CS24" i="38" s="1"/>
  <c r="DU23" i="38"/>
  <c r="DS23" i="38"/>
  <c r="DQ23" i="38"/>
  <c r="DM23" i="38"/>
  <c r="DK23" i="38"/>
  <c r="DI23" i="38"/>
  <c r="DG23" i="38"/>
  <c r="DE23" i="38"/>
  <c r="DC23" i="38"/>
  <c r="DA23" i="38"/>
  <c r="CY23" i="38"/>
  <c r="CW23" i="38"/>
  <c r="CU23" i="38"/>
  <c r="CQ23" i="38"/>
  <c r="CO23" i="38"/>
  <c r="CM23" i="38"/>
  <c r="CK23" i="38"/>
  <c r="CI23" i="38"/>
  <c r="AD23" i="38"/>
  <c r="CS23" i="38" s="1"/>
  <c r="DU22" i="38"/>
  <c r="DS22" i="38"/>
  <c r="DQ22" i="38"/>
  <c r="DM22" i="38"/>
  <c r="DK22" i="38"/>
  <c r="DI22" i="38"/>
  <c r="DG22" i="38"/>
  <c r="DE22" i="38"/>
  <c r="DC22" i="38"/>
  <c r="DA22" i="38"/>
  <c r="CY22" i="38"/>
  <c r="CW22" i="38"/>
  <c r="CU22" i="38"/>
  <c r="CQ22" i="38"/>
  <c r="CO22" i="38"/>
  <c r="CM22" i="38"/>
  <c r="CK22" i="38"/>
  <c r="CI22" i="38"/>
  <c r="AD22" i="38"/>
  <c r="CS22" i="38" s="1"/>
  <c r="DU20" i="38"/>
  <c r="DS20" i="38"/>
  <c r="DQ20" i="38"/>
  <c r="DM20" i="38"/>
  <c r="DI20" i="38"/>
  <c r="DC20" i="38"/>
  <c r="DA20" i="38"/>
  <c r="CY20" i="38"/>
  <c r="CW20" i="38"/>
  <c r="CU20" i="38"/>
  <c r="CQ20" i="38"/>
  <c r="CO20" i="38"/>
  <c r="CM20" i="38"/>
  <c r="CK20" i="38"/>
  <c r="CI20" i="38"/>
  <c r="AV20" i="38"/>
  <c r="DK20" i="38" s="1"/>
  <c r="AR20" i="38"/>
  <c r="AP20" i="38"/>
  <c r="DE20" i="38" s="1"/>
  <c r="AD20" i="38"/>
  <c r="CS20" i="38" s="1"/>
  <c r="DU19" i="38"/>
  <c r="DS19" i="38"/>
  <c r="DQ19" i="38"/>
  <c r="DM19" i="38"/>
  <c r="DK19" i="38"/>
  <c r="DI19" i="38"/>
  <c r="DG19" i="38"/>
  <c r="DE19" i="38"/>
  <c r="DC19" i="38"/>
  <c r="DA19" i="38"/>
  <c r="CY19" i="38"/>
  <c r="CW19" i="38"/>
  <c r="CU19" i="38"/>
  <c r="CS19" i="38"/>
  <c r="CQ19" i="38"/>
  <c r="CO19" i="38"/>
  <c r="CM19" i="38"/>
  <c r="CK19" i="38"/>
  <c r="CI19" i="38"/>
  <c r="DU18" i="38"/>
  <c r="DS18" i="38"/>
  <c r="DQ18" i="38"/>
  <c r="DM18" i="38"/>
  <c r="DK18" i="38"/>
  <c r="DI18" i="38"/>
  <c r="DG18" i="38"/>
  <c r="DE18" i="38"/>
  <c r="DC18" i="38"/>
  <c r="DA18" i="38"/>
  <c r="CY18" i="38"/>
  <c r="CW18" i="38"/>
  <c r="CU18" i="38"/>
  <c r="CS18" i="38"/>
  <c r="CQ18" i="38"/>
  <c r="CO18" i="38"/>
  <c r="CM18" i="38"/>
  <c r="CK18" i="38"/>
  <c r="CI18" i="38"/>
  <c r="DU17" i="38"/>
  <c r="DS17" i="38"/>
  <c r="DQ17" i="38"/>
  <c r="DM17" i="38"/>
  <c r="DK17" i="38"/>
  <c r="DI17" i="38"/>
  <c r="DG17" i="38"/>
  <c r="DE17" i="38"/>
  <c r="DC17" i="38"/>
  <c r="DA17" i="38"/>
  <c r="CY17" i="38"/>
  <c r="CW17" i="38"/>
  <c r="CU17" i="38"/>
  <c r="CS17" i="38"/>
  <c r="CQ17" i="38"/>
  <c r="CO17" i="38"/>
  <c r="CM17" i="38"/>
  <c r="CK17" i="38"/>
  <c r="CI17" i="38"/>
  <c r="DU16" i="38"/>
  <c r="DS16" i="38"/>
  <c r="DQ16" i="38"/>
  <c r="DM16" i="38"/>
  <c r="DK16" i="38"/>
  <c r="DI16" i="38"/>
  <c r="DG16" i="38"/>
  <c r="DE16" i="38"/>
  <c r="DC16" i="38"/>
  <c r="DA16" i="38"/>
  <c r="CY16" i="38"/>
  <c r="CW16" i="38"/>
  <c r="CU16" i="38"/>
  <c r="CS16" i="38"/>
  <c r="CQ16" i="38"/>
  <c r="CO16" i="38"/>
  <c r="CM16" i="38"/>
  <c r="CK16" i="38"/>
  <c r="CI16" i="38"/>
  <c r="DU15" i="38"/>
  <c r="DS15" i="38"/>
  <c r="DQ15" i="38"/>
  <c r="DM15" i="38"/>
  <c r="DK15" i="38"/>
  <c r="DI15" i="38"/>
  <c r="DG15" i="38"/>
  <c r="DE15" i="38"/>
  <c r="DC15" i="38"/>
  <c r="DA15" i="38"/>
  <c r="CY15" i="38"/>
  <c r="CW15" i="38"/>
  <c r="CU15" i="38"/>
  <c r="CS15" i="38"/>
  <c r="CQ15" i="38"/>
  <c r="CO15" i="38"/>
  <c r="CM15" i="38"/>
  <c r="CK15" i="38"/>
  <c r="CI15" i="38"/>
  <c r="DU14" i="38"/>
  <c r="DS14" i="38"/>
  <c r="DQ14" i="38"/>
  <c r="DM14" i="38"/>
  <c r="DK14" i="38"/>
  <c r="DI14" i="38"/>
  <c r="DG14" i="38"/>
  <c r="DE14" i="38"/>
  <c r="DC14" i="38"/>
  <c r="DA14" i="38"/>
  <c r="CY14" i="38"/>
  <c r="CW14" i="38"/>
  <c r="CU14" i="38"/>
  <c r="CS14" i="38"/>
  <c r="CQ14" i="38"/>
  <c r="CO14" i="38"/>
  <c r="CM14" i="38"/>
  <c r="CK14" i="38"/>
  <c r="CI14" i="38"/>
  <c r="DU13" i="38"/>
  <c r="DS13" i="38"/>
  <c r="DQ13" i="38"/>
  <c r="DM13" i="38"/>
  <c r="DK13" i="38"/>
  <c r="DI13" i="38"/>
  <c r="DG13" i="38"/>
  <c r="DE13" i="38"/>
  <c r="DC13" i="38"/>
  <c r="DA13" i="38"/>
  <c r="CY13" i="38"/>
  <c r="CW13" i="38"/>
  <c r="CU13" i="38"/>
  <c r="CS13" i="38"/>
  <c r="CQ13" i="38"/>
  <c r="CO13" i="38"/>
  <c r="CM13" i="38"/>
  <c r="CK13" i="38"/>
  <c r="CI13" i="38"/>
  <c r="DU12" i="38"/>
  <c r="DS12" i="38"/>
  <c r="DQ12" i="38"/>
  <c r="DM12" i="38"/>
  <c r="DK12" i="38"/>
  <c r="DI12" i="38"/>
  <c r="DG12" i="38"/>
  <c r="DE12" i="38"/>
  <c r="DC12" i="38"/>
  <c r="DA12" i="38"/>
  <c r="CY12" i="38"/>
  <c r="CW12" i="38"/>
  <c r="CU12" i="38"/>
  <c r="CS12" i="38"/>
  <c r="CQ12" i="38"/>
  <c r="CO12" i="38"/>
  <c r="CM12" i="38"/>
  <c r="CK12" i="38"/>
  <c r="CI12" i="38"/>
  <c r="DU11" i="38"/>
  <c r="DS11" i="38"/>
  <c r="DQ11" i="38"/>
  <c r="DM11" i="38"/>
  <c r="DK11" i="38"/>
  <c r="DI11" i="38"/>
  <c r="DG11" i="38"/>
  <c r="DE11" i="38"/>
  <c r="DC11" i="38"/>
  <c r="DA11" i="38"/>
  <c r="CY11" i="38"/>
  <c r="CW11" i="38"/>
  <c r="CU11" i="38"/>
  <c r="CS11" i="38"/>
  <c r="CQ11" i="38"/>
  <c r="CO11" i="38"/>
  <c r="CM11" i="38"/>
  <c r="CK11" i="38"/>
  <c r="CI11" i="38"/>
  <c r="DU10" i="38"/>
  <c r="DS10" i="38"/>
  <c r="DQ10" i="38"/>
  <c r="DM10" i="38"/>
  <c r="DK10" i="38"/>
  <c r="DI10" i="38"/>
  <c r="DG10" i="38"/>
  <c r="DE10" i="38"/>
  <c r="DC10" i="38"/>
  <c r="DA10" i="38"/>
  <c r="CY10" i="38"/>
  <c r="CW10" i="38"/>
  <c r="CU10" i="38"/>
  <c r="CS10" i="38"/>
  <c r="CQ10" i="38"/>
  <c r="CO10" i="38"/>
  <c r="CM10" i="38"/>
  <c r="CK10" i="38"/>
  <c r="CI10" i="38"/>
  <c r="K7" i="17"/>
  <c r="BM118" i="32"/>
  <c r="AD118" i="32"/>
  <c r="AC118" i="32"/>
  <c r="AB118" i="32"/>
  <c r="AA118" i="32"/>
  <c r="Z118" i="32"/>
  <c r="Y118" i="32"/>
  <c r="X118" i="32"/>
  <c r="W118" i="32"/>
  <c r="V118" i="32"/>
  <c r="U118" i="32"/>
  <c r="T118" i="32"/>
  <c r="S118" i="32"/>
  <c r="R118" i="32"/>
  <c r="L118" i="32"/>
  <c r="BM117" i="32"/>
  <c r="AD117" i="32"/>
  <c r="AC117" i="32"/>
  <c r="AB117" i="32"/>
  <c r="AA117" i="32"/>
  <c r="Z117" i="32"/>
  <c r="Y117" i="32"/>
  <c r="X117" i="32"/>
  <c r="W117" i="32"/>
  <c r="V117" i="32"/>
  <c r="U117" i="32"/>
  <c r="T117" i="32"/>
  <c r="S117" i="32"/>
  <c r="R117" i="32"/>
  <c r="L117" i="32"/>
  <c r="AD116" i="32"/>
  <c r="AC116" i="32"/>
  <c r="AB116" i="32"/>
  <c r="AA116" i="32"/>
  <c r="Z116" i="32"/>
  <c r="Y116" i="32"/>
  <c r="X116" i="32"/>
  <c r="W116" i="32"/>
  <c r="V116" i="32"/>
  <c r="U116" i="32"/>
  <c r="T116" i="32"/>
  <c r="S116" i="32"/>
  <c r="R116" i="32"/>
  <c r="Q116" i="32"/>
  <c r="BM115" i="32"/>
  <c r="AD115" i="32"/>
  <c r="AC115" i="32"/>
  <c r="AB115" i="32"/>
  <c r="AA115" i="32"/>
  <c r="Z115" i="32"/>
  <c r="Y115" i="32"/>
  <c r="X115" i="32"/>
  <c r="W115" i="32"/>
  <c r="V115" i="32"/>
  <c r="U115" i="32"/>
  <c r="T115" i="32"/>
  <c r="S115" i="32"/>
  <c r="R115" i="32"/>
  <c r="L115" i="32"/>
  <c r="BM113" i="32"/>
  <c r="AD113" i="32"/>
  <c r="AC113" i="32"/>
  <c r="AB113" i="32"/>
  <c r="AA113" i="32"/>
  <c r="Z113" i="32"/>
  <c r="Y113" i="32"/>
  <c r="X113" i="32"/>
  <c r="W113" i="32"/>
  <c r="V113" i="32"/>
  <c r="U113" i="32"/>
  <c r="T113" i="32"/>
  <c r="S113" i="32"/>
  <c r="R113" i="32"/>
  <c r="L113" i="32"/>
  <c r="BM111" i="32"/>
  <c r="AD111" i="32"/>
  <c r="AC111" i="32"/>
  <c r="AB111" i="32"/>
  <c r="AA111" i="32"/>
  <c r="Z111" i="32"/>
  <c r="Y111" i="32"/>
  <c r="X111" i="32"/>
  <c r="W111" i="32"/>
  <c r="V111" i="32"/>
  <c r="U111" i="32"/>
  <c r="T111" i="32"/>
  <c r="S111" i="32"/>
  <c r="R111" i="32"/>
  <c r="L111" i="32"/>
  <c r="BM109" i="32"/>
  <c r="AD109" i="32"/>
  <c r="AC109" i="32"/>
  <c r="AB109" i="32"/>
  <c r="AA109" i="32"/>
  <c r="Z109" i="32"/>
  <c r="Y109" i="32"/>
  <c r="X109" i="32"/>
  <c r="W109" i="32"/>
  <c r="V109" i="32"/>
  <c r="U109" i="32"/>
  <c r="T109" i="32"/>
  <c r="S109" i="32"/>
  <c r="R109" i="32"/>
  <c r="BM108" i="32"/>
  <c r="AD108" i="32"/>
  <c r="AC108" i="32"/>
  <c r="AB108" i="32"/>
  <c r="AA108" i="32"/>
  <c r="Z108" i="32"/>
  <c r="Y108" i="32"/>
  <c r="X108" i="32"/>
  <c r="W108" i="32"/>
  <c r="V108" i="32"/>
  <c r="U108" i="32"/>
  <c r="T108" i="32"/>
  <c r="S108" i="32"/>
  <c r="R108" i="32"/>
  <c r="BM107" i="32"/>
  <c r="AD107" i="32"/>
  <c r="AC107" i="32"/>
  <c r="AB107" i="32"/>
  <c r="AA107" i="32"/>
  <c r="Z107" i="32"/>
  <c r="Y107" i="32"/>
  <c r="X107" i="32"/>
  <c r="W107" i="32"/>
  <c r="V107" i="32"/>
  <c r="U107" i="32"/>
  <c r="T107" i="32"/>
  <c r="S107" i="32"/>
  <c r="R107" i="32"/>
  <c r="BM106" i="32"/>
  <c r="AD106" i="32"/>
  <c r="AC106" i="32"/>
  <c r="AB106" i="32"/>
  <c r="AA106" i="32"/>
  <c r="Z106" i="32"/>
  <c r="Y106" i="32"/>
  <c r="X106" i="32"/>
  <c r="W106" i="32"/>
  <c r="V106" i="32"/>
  <c r="U106" i="32"/>
  <c r="T106" i="32"/>
  <c r="S106" i="32"/>
  <c r="R106" i="32"/>
  <c r="BM105" i="32"/>
  <c r="AD105" i="32"/>
  <c r="AC105" i="32"/>
  <c r="AB105" i="32"/>
  <c r="AA105" i="32"/>
  <c r="Z105" i="32"/>
  <c r="Y105" i="32"/>
  <c r="X105" i="32"/>
  <c r="W105" i="32"/>
  <c r="V105" i="32"/>
  <c r="U105" i="32"/>
  <c r="T105" i="32"/>
  <c r="S105" i="32"/>
  <c r="R105" i="32"/>
  <c r="Q105" i="32"/>
  <c r="BM104" i="32"/>
  <c r="AD104" i="32"/>
  <c r="AC104" i="32"/>
  <c r="AB104" i="32"/>
  <c r="AA104" i="32"/>
  <c r="Z104" i="32"/>
  <c r="Y104" i="32"/>
  <c r="X104" i="32"/>
  <c r="W104" i="32"/>
  <c r="V104" i="32"/>
  <c r="U104" i="32"/>
  <c r="T104" i="32"/>
  <c r="S104" i="32"/>
  <c r="R104" i="32"/>
  <c r="BM103" i="32"/>
  <c r="AD103" i="32"/>
  <c r="AC103" i="32"/>
  <c r="AB103" i="32"/>
  <c r="AA103" i="32"/>
  <c r="Z103" i="32"/>
  <c r="Y103" i="32"/>
  <c r="X103" i="32"/>
  <c r="W103" i="32"/>
  <c r="V103" i="32"/>
  <c r="U103" i="32"/>
  <c r="T103" i="32"/>
  <c r="S103" i="32"/>
  <c r="R103" i="32"/>
  <c r="Q103" i="32"/>
  <c r="BM102" i="32"/>
  <c r="AD102" i="32"/>
  <c r="AC102" i="32"/>
  <c r="AA102" i="32"/>
  <c r="Z102" i="32"/>
  <c r="Y102" i="32"/>
  <c r="X102" i="32"/>
  <c r="W102" i="32"/>
  <c r="V102" i="32"/>
  <c r="U102" i="32"/>
  <c r="T102" i="32"/>
  <c r="S102" i="32"/>
  <c r="R102" i="32"/>
  <c r="BM101" i="32"/>
  <c r="AD101" i="32"/>
  <c r="AC101" i="32"/>
  <c r="AB101" i="32"/>
  <c r="AA101" i="32"/>
  <c r="Z101" i="32"/>
  <c r="Y101" i="32"/>
  <c r="X101" i="32"/>
  <c r="W101" i="32"/>
  <c r="V101" i="32"/>
  <c r="U101" i="32"/>
  <c r="T101" i="32"/>
  <c r="S101" i="32"/>
  <c r="R101" i="32"/>
  <c r="BM100" i="32"/>
  <c r="AD100" i="32"/>
  <c r="AC100" i="32"/>
  <c r="AB100" i="32"/>
  <c r="AA100" i="32"/>
  <c r="Z100" i="32"/>
  <c r="Y100" i="32"/>
  <c r="X100" i="32"/>
  <c r="W100" i="32"/>
  <c r="V100" i="32"/>
  <c r="U100" i="32"/>
  <c r="T100" i="32"/>
  <c r="S100" i="32"/>
  <c r="R100" i="32"/>
  <c r="BM98" i="32"/>
  <c r="BM97" i="32"/>
  <c r="AD97" i="32"/>
  <c r="AC97" i="32"/>
  <c r="AB97" i="32"/>
  <c r="AA97" i="32"/>
  <c r="Z97" i="32"/>
  <c r="Y97" i="32"/>
  <c r="X97" i="32"/>
  <c r="W97" i="32"/>
  <c r="V97" i="32"/>
  <c r="U97" i="32"/>
  <c r="T97" i="32"/>
  <c r="S97" i="32"/>
  <c r="R97" i="32"/>
  <c r="Q97" i="32"/>
  <c r="L97" i="32"/>
  <c r="BM95" i="32"/>
  <c r="AD95" i="32"/>
  <c r="AC95" i="32"/>
  <c r="AB95" i="32"/>
  <c r="AA95" i="32"/>
  <c r="Z95" i="32"/>
  <c r="Y95" i="32"/>
  <c r="X95" i="32"/>
  <c r="W95" i="32"/>
  <c r="V95" i="32"/>
  <c r="U95" i="32"/>
  <c r="T95" i="32"/>
  <c r="S95" i="32"/>
  <c r="R95" i="32"/>
  <c r="Q95" i="32"/>
  <c r="L95" i="32"/>
  <c r="BM94" i="32"/>
  <c r="BM93" i="32"/>
  <c r="BM92" i="32"/>
  <c r="AD92" i="32"/>
  <c r="AC92" i="32"/>
  <c r="AB92" i="32"/>
  <c r="AA92" i="32"/>
  <c r="Z92" i="32"/>
  <c r="Y92" i="32"/>
  <c r="X92" i="32"/>
  <c r="W92" i="32"/>
  <c r="V92" i="32"/>
  <c r="U92" i="32"/>
  <c r="T92" i="32"/>
  <c r="S92" i="32"/>
  <c r="R92" i="32"/>
  <c r="Q92" i="32"/>
  <c r="BM91" i="32"/>
  <c r="AD91" i="32"/>
  <c r="AC91" i="32"/>
  <c r="AB91" i="32"/>
  <c r="AA91" i="32"/>
  <c r="Z91" i="32"/>
  <c r="Y91" i="32"/>
  <c r="X91" i="32"/>
  <c r="W91" i="32"/>
  <c r="V91" i="32"/>
  <c r="U91" i="32"/>
  <c r="T91" i="32"/>
  <c r="S91" i="32"/>
  <c r="R91" i="32"/>
  <c r="Q91" i="32"/>
  <c r="BM90" i="32"/>
  <c r="AD90" i="32"/>
  <c r="AC90" i="32"/>
  <c r="AB90" i="32"/>
  <c r="AA90" i="32"/>
  <c r="Z90" i="32"/>
  <c r="Y90" i="32"/>
  <c r="X90" i="32"/>
  <c r="W90" i="32"/>
  <c r="V90" i="32"/>
  <c r="U90" i="32"/>
  <c r="T90" i="32"/>
  <c r="S90" i="32"/>
  <c r="R90" i="32"/>
  <c r="Q90" i="32"/>
  <c r="BM89" i="32"/>
  <c r="AD89" i="32"/>
  <c r="AC89" i="32"/>
  <c r="AB89" i="32"/>
  <c r="AA89" i="32"/>
  <c r="Z89" i="32"/>
  <c r="Y89" i="32"/>
  <c r="X89" i="32"/>
  <c r="W89" i="32"/>
  <c r="V89" i="32"/>
  <c r="U89" i="32"/>
  <c r="T89" i="32"/>
  <c r="S89" i="32"/>
  <c r="R89" i="32"/>
  <c r="Q89" i="32"/>
  <c r="BM88" i="32"/>
  <c r="AD88" i="32"/>
  <c r="AC88" i="32"/>
  <c r="AB88" i="32"/>
  <c r="AA88" i="32"/>
  <c r="Z88" i="32"/>
  <c r="Y88" i="32"/>
  <c r="X88" i="32"/>
  <c r="W88" i="32"/>
  <c r="V88" i="32"/>
  <c r="U88" i="32"/>
  <c r="T88" i="32"/>
  <c r="S88" i="32"/>
  <c r="R88" i="32"/>
  <c r="Q88" i="32"/>
  <c r="BM87" i="32"/>
  <c r="AD87" i="32"/>
  <c r="AC87" i="32"/>
  <c r="AB87" i="32"/>
  <c r="AA87" i="32"/>
  <c r="Z87" i="32"/>
  <c r="Y87" i="32"/>
  <c r="X87" i="32"/>
  <c r="W87" i="32"/>
  <c r="V87" i="32"/>
  <c r="U87" i="32"/>
  <c r="T87" i="32"/>
  <c r="S87" i="32"/>
  <c r="R87" i="32"/>
  <c r="Q87" i="32"/>
  <c r="BM86" i="32"/>
  <c r="AD86" i="32"/>
  <c r="AC86" i="32"/>
  <c r="AB86" i="32"/>
  <c r="AA86" i="32"/>
  <c r="Z86" i="32"/>
  <c r="Y86" i="32"/>
  <c r="X86" i="32"/>
  <c r="W86" i="32"/>
  <c r="V86" i="32"/>
  <c r="U86" i="32"/>
  <c r="T86" i="32"/>
  <c r="S86" i="32"/>
  <c r="R86" i="32"/>
  <c r="Q86" i="32"/>
  <c r="BM85" i="32"/>
  <c r="AD85" i="32"/>
  <c r="AC85" i="32"/>
  <c r="AB85" i="32"/>
  <c r="AA85" i="32"/>
  <c r="Z85" i="32"/>
  <c r="Y85" i="32"/>
  <c r="X85" i="32"/>
  <c r="W85" i="32"/>
  <c r="V85" i="32"/>
  <c r="U85" i="32"/>
  <c r="T85" i="32"/>
  <c r="S85" i="32"/>
  <c r="R85" i="32"/>
  <c r="Q85" i="32"/>
  <c r="BM84" i="32"/>
  <c r="AD84" i="32"/>
  <c r="AC84" i="32"/>
  <c r="AB84" i="32"/>
  <c r="AA84" i="32"/>
  <c r="Z84" i="32"/>
  <c r="Y84" i="32"/>
  <c r="X84" i="32"/>
  <c r="W84" i="32"/>
  <c r="V84" i="32"/>
  <c r="U84" i="32"/>
  <c r="T84" i="32"/>
  <c r="S84" i="32"/>
  <c r="R84" i="32"/>
  <c r="Q84" i="32"/>
  <c r="BM82" i="32"/>
  <c r="AD82" i="32"/>
  <c r="AC82" i="32"/>
  <c r="AB82" i="32"/>
  <c r="AA82" i="32"/>
  <c r="Z82" i="32"/>
  <c r="Y82" i="32"/>
  <c r="X82" i="32"/>
  <c r="W82" i="32"/>
  <c r="V82" i="32"/>
  <c r="U82" i="32"/>
  <c r="T82" i="32"/>
  <c r="S82" i="32"/>
  <c r="R82" i="32"/>
  <c r="Q82" i="32"/>
  <c r="L82" i="32"/>
  <c r="BM80" i="32"/>
  <c r="AD80" i="32"/>
  <c r="AC80" i="32"/>
  <c r="AB80" i="32"/>
  <c r="AA80" i="32"/>
  <c r="Z80" i="32"/>
  <c r="Y80" i="32"/>
  <c r="X80" i="32"/>
  <c r="W80" i="32"/>
  <c r="V80" i="32"/>
  <c r="U80" i="32"/>
  <c r="T80" i="32"/>
  <c r="S80" i="32"/>
  <c r="R80" i="32"/>
  <c r="Q80" i="32"/>
  <c r="L80" i="32"/>
  <c r="BM78" i="32"/>
  <c r="AD78" i="32"/>
  <c r="AC78" i="32"/>
  <c r="AB78" i="32"/>
  <c r="AA78" i="32"/>
  <c r="Z78" i="32"/>
  <c r="Y78" i="32"/>
  <c r="X78" i="32"/>
  <c r="W78" i="32"/>
  <c r="V78" i="32"/>
  <c r="U78" i="32"/>
  <c r="T78" i="32"/>
  <c r="S78" i="32"/>
  <c r="R78" i="32"/>
  <c r="Q78" i="32"/>
  <c r="L78" i="32"/>
  <c r="BM77" i="32"/>
  <c r="AD77" i="32"/>
  <c r="AC77" i="32"/>
  <c r="AB77" i="32"/>
  <c r="AA77" i="32"/>
  <c r="Z77" i="32"/>
  <c r="Y77" i="32"/>
  <c r="X77" i="32"/>
  <c r="W77" i="32"/>
  <c r="V77" i="32"/>
  <c r="U77" i="32"/>
  <c r="T77" i="32"/>
  <c r="S77" i="32"/>
  <c r="R77" i="32"/>
  <c r="Q77" i="32"/>
  <c r="BM76" i="32"/>
  <c r="AD76" i="32"/>
  <c r="AC76" i="32"/>
  <c r="AB76" i="32"/>
  <c r="AA76" i="32"/>
  <c r="Z76" i="32"/>
  <c r="Y76" i="32"/>
  <c r="X76" i="32"/>
  <c r="W76" i="32"/>
  <c r="V76" i="32"/>
  <c r="U76" i="32"/>
  <c r="T76" i="32"/>
  <c r="S76" i="32"/>
  <c r="R76" i="32"/>
  <c r="Q76" i="32"/>
  <c r="BM75" i="32"/>
  <c r="AD75" i="32"/>
  <c r="AC75" i="32"/>
  <c r="AB75" i="32"/>
  <c r="AA75" i="32"/>
  <c r="Z75" i="32"/>
  <c r="Y75" i="32"/>
  <c r="X75" i="32"/>
  <c r="W75" i="32"/>
  <c r="V75" i="32"/>
  <c r="U75" i="32"/>
  <c r="T75" i="32"/>
  <c r="S75" i="32"/>
  <c r="R75" i="32"/>
  <c r="Q75" i="32"/>
  <c r="L75" i="32"/>
  <c r="BM74" i="32"/>
  <c r="AD74" i="32"/>
  <c r="AC74" i="32"/>
  <c r="AB74" i="32"/>
  <c r="AA74" i="32"/>
  <c r="Z74" i="32"/>
  <c r="Y74" i="32"/>
  <c r="X74" i="32"/>
  <c r="W74" i="32"/>
  <c r="V74" i="32"/>
  <c r="U74" i="32"/>
  <c r="T74" i="32"/>
  <c r="S74" i="32"/>
  <c r="R74" i="32"/>
  <c r="Q74" i="32"/>
  <c r="L74" i="32"/>
  <c r="BM73" i="32"/>
  <c r="AD73" i="32"/>
  <c r="AC73" i="32"/>
  <c r="AB73" i="32"/>
  <c r="AA73" i="32"/>
  <c r="Z73" i="32"/>
  <c r="Y73" i="32"/>
  <c r="X73" i="32"/>
  <c r="W73" i="32"/>
  <c r="V73" i="32"/>
  <c r="U73" i="32"/>
  <c r="T73" i="32"/>
  <c r="S73" i="32"/>
  <c r="R73" i="32"/>
  <c r="Q73" i="32"/>
  <c r="L73" i="32"/>
  <c r="BM72" i="32"/>
  <c r="AD72" i="32"/>
  <c r="AC72" i="32"/>
  <c r="AB72" i="32"/>
  <c r="AA72" i="32"/>
  <c r="Z72" i="32"/>
  <c r="Y72" i="32"/>
  <c r="X72" i="32"/>
  <c r="W72" i="32"/>
  <c r="V72" i="32"/>
  <c r="U72" i="32"/>
  <c r="T72" i="32"/>
  <c r="S72" i="32"/>
  <c r="R72" i="32"/>
  <c r="Q72" i="32"/>
  <c r="BM71" i="32"/>
  <c r="CK66" i="32"/>
  <c r="CL66" i="32" s="1"/>
  <c r="CM66" i="32" s="1"/>
  <c r="CN66" i="32" s="1"/>
  <c r="CO66" i="32" s="1"/>
  <c r="CP66" i="32" s="1"/>
  <c r="CQ66" i="32" s="1"/>
  <c r="CR66" i="32" s="1"/>
  <c r="Q60" i="32"/>
  <c r="Q118" i="32" s="1"/>
  <c r="L60" i="32"/>
  <c r="Q59" i="32"/>
  <c r="Q117" i="32" s="1"/>
  <c r="L59" i="32"/>
  <c r="Q57" i="32"/>
  <c r="Q115" i="32" s="1"/>
  <c r="L57" i="32"/>
  <c r="Q55" i="32"/>
  <c r="Q113" i="32" s="1"/>
  <c r="L55" i="32"/>
  <c r="Q53" i="32"/>
  <c r="Q111" i="32" s="1"/>
  <c r="L53" i="32"/>
  <c r="Q51" i="32"/>
  <c r="Q109" i="32" s="1"/>
  <c r="Q50" i="32"/>
  <c r="Q108" i="32" s="1"/>
  <c r="Q49" i="32"/>
  <c r="Q107" i="32" s="1"/>
  <c r="Q48" i="32"/>
  <c r="Q106" i="32" s="1"/>
  <c r="Q46" i="32"/>
  <c r="Q104" i="32" s="1"/>
  <c r="Q44" i="32"/>
  <c r="Q102" i="32" s="1"/>
  <c r="Q42" i="32"/>
  <c r="Q101" i="32" s="1"/>
  <c r="Q41" i="32"/>
  <c r="Q100" i="32" s="1"/>
  <c r="L37" i="32"/>
  <c r="L35" i="32"/>
  <c r="L21" i="32"/>
  <c r="L19" i="32"/>
  <c r="L17" i="32"/>
  <c r="L14" i="32"/>
  <c r="L13" i="32"/>
  <c r="L12" i="32"/>
  <c r="CK5" i="32"/>
  <c r="O5" i="16"/>
  <c r="M5" i="16"/>
  <c r="G5" i="16"/>
  <c r="F5" i="16"/>
  <c r="R40" i="11"/>
  <c r="Q40" i="11"/>
  <c r="P40" i="11"/>
  <c r="R39" i="11"/>
  <c r="Q39" i="11"/>
  <c r="P39" i="11"/>
  <c r="R38" i="11"/>
  <c r="Q38" i="11"/>
  <c r="P38" i="11"/>
  <c r="R37" i="11"/>
  <c r="Q37" i="11"/>
  <c r="P37" i="11"/>
  <c r="R36" i="11"/>
  <c r="Q36" i="11"/>
  <c r="P36" i="11"/>
  <c r="R35" i="11"/>
  <c r="Q35" i="11"/>
  <c r="P35" i="11"/>
  <c r="R34" i="11"/>
  <c r="Q34" i="11"/>
  <c r="P34" i="11"/>
  <c r="R33" i="11"/>
  <c r="Q33" i="11"/>
  <c r="P33" i="11"/>
  <c r="R32" i="11"/>
  <c r="Q32" i="11"/>
  <c r="P32" i="11"/>
  <c r="R31" i="11"/>
  <c r="Q31" i="11"/>
  <c r="P31" i="11"/>
  <c r="R30" i="11"/>
  <c r="Q30" i="11"/>
  <c r="P30" i="11"/>
  <c r="R29" i="11"/>
  <c r="Q29" i="11"/>
  <c r="P29" i="11"/>
  <c r="R28" i="11"/>
  <c r="Q28" i="11"/>
  <c r="P28" i="11"/>
  <c r="R27" i="11"/>
  <c r="Q27" i="11"/>
  <c r="R21" i="11"/>
  <c r="Q21" i="11"/>
  <c r="P21" i="11"/>
  <c r="R20" i="11"/>
  <c r="Q20" i="11"/>
  <c r="P20" i="11"/>
  <c r="R19" i="11"/>
  <c r="Q19" i="11"/>
  <c r="P19" i="11"/>
  <c r="R18" i="11"/>
  <c r="Q18" i="11"/>
  <c r="P18" i="11"/>
  <c r="R17" i="11"/>
  <c r="Q17" i="11"/>
  <c r="P17" i="11"/>
  <c r="R16" i="11"/>
  <c r="Q16" i="11"/>
  <c r="P16" i="11"/>
  <c r="R15" i="11"/>
  <c r="Q15" i="11"/>
  <c r="P15" i="11"/>
  <c r="R14" i="11"/>
  <c r="Q14" i="11"/>
  <c r="P14" i="11"/>
  <c r="R13" i="11"/>
  <c r="Q13" i="11"/>
  <c r="P13" i="11"/>
  <c r="R12" i="11"/>
  <c r="Q12" i="11"/>
  <c r="P12" i="11"/>
  <c r="R11" i="11"/>
  <c r="Q11" i="11"/>
  <c r="P11" i="11"/>
  <c r="R10" i="11"/>
  <c r="W55" i="3"/>
  <c r="V55" i="3"/>
  <c r="U55" i="3"/>
  <c r="T55" i="3"/>
  <c r="S55" i="3"/>
  <c r="R55" i="3"/>
  <c r="Q55" i="3"/>
  <c r="P55" i="3"/>
  <c r="W54" i="3"/>
  <c r="V54" i="3"/>
  <c r="U54" i="3"/>
  <c r="T54" i="3"/>
  <c r="S54" i="3"/>
  <c r="R54" i="3"/>
  <c r="Q54" i="3"/>
  <c r="P54" i="3"/>
  <c r="W52" i="3"/>
  <c r="V52" i="3"/>
  <c r="W51" i="3"/>
  <c r="V51" i="3"/>
  <c r="W50" i="3"/>
  <c r="V50" i="3"/>
  <c r="W49" i="3"/>
  <c r="V49" i="3"/>
  <c r="U49" i="3"/>
  <c r="W48" i="3"/>
  <c r="V48" i="3"/>
  <c r="U48" i="3"/>
  <c r="T48" i="3"/>
  <c r="S48" i="3"/>
  <c r="W47" i="3"/>
  <c r="V47" i="3"/>
  <c r="U47" i="3"/>
  <c r="T47" i="3"/>
  <c r="S47" i="3"/>
  <c r="W46" i="3"/>
  <c r="V46" i="3"/>
  <c r="U46" i="3"/>
  <c r="T46" i="3"/>
  <c r="S46" i="3"/>
  <c r="W45" i="3"/>
  <c r="V45" i="3"/>
  <c r="U45" i="3"/>
  <c r="T45" i="3"/>
  <c r="S45" i="3"/>
  <c r="R45" i="3"/>
  <c r="W44" i="3"/>
  <c r="V44" i="3"/>
  <c r="U44" i="3"/>
  <c r="T44" i="3"/>
  <c r="S44" i="3"/>
  <c r="R44" i="3"/>
  <c r="Q44" i="3"/>
  <c r="W43" i="3"/>
  <c r="V43" i="3"/>
  <c r="U43" i="3"/>
  <c r="T43" i="3"/>
  <c r="S43" i="3"/>
  <c r="R43" i="3"/>
  <c r="Q43" i="3"/>
  <c r="W42" i="3"/>
  <c r="V42" i="3"/>
  <c r="U42" i="3"/>
  <c r="T42" i="3"/>
  <c r="S42" i="3"/>
  <c r="R42" i="3"/>
  <c r="Q42" i="3"/>
  <c r="P42" i="3"/>
  <c r="W41" i="3"/>
  <c r="V41" i="3"/>
  <c r="U41" i="3"/>
  <c r="T41" i="3"/>
  <c r="S41" i="3"/>
  <c r="R41" i="3"/>
  <c r="Q41" i="3"/>
  <c r="P41" i="3"/>
  <c r="W40" i="3"/>
  <c r="V40" i="3"/>
  <c r="U40" i="3"/>
  <c r="T40" i="3"/>
  <c r="S40" i="3"/>
  <c r="R40" i="3"/>
  <c r="Q40" i="3"/>
  <c r="P40" i="3"/>
  <c r="W39" i="3"/>
  <c r="V39" i="3"/>
  <c r="U39" i="3"/>
  <c r="T39" i="3"/>
  <c r="S39" i="3"/>
  <c r="R39" i="3"/>
  <c r="Q39" i="3"/>
  <c r="P39" i="3"/>
  <c r="W38" i="3"/>
  <c r="V38" i="3"/>
  <c r="U38" i="3"/>
  <c r="T38" i="3"/>
  <c r="S38" i="3"/>
  <c r="R38" i="3"/>
  <c r="Q38" i="3"/>
  <c r="P38" i="3"/>
  <c r="W37" i="3"/>
  <c r="V37" i="3"/>
  <c r="U37" i="3"/>
  <c r="T37" i="3"/>
  <c r="S37" i="3"/>
  <c r="R37" i="3"/>
  <c r="Q37" i="3"/>
  <c r="P37" i="3"/>
  <c r="W36" i="3"/>
  <c r="V36" i="3"/>
  <c r="U36" i="3"/>
  <c r="T36" i="3"/>
  <c r="S36" i="3"/>
  <c r="R36" i="3"/>
  <c r="Q36" i="3"/>
  <c r="P36" i="3"/>
  <c r="W35" i="3"/>
  <c r="V35" i="3"/>
  <c r="U35" i="3"/>
  <c r="T35" i="3"/>
  <c r="S35" i="3"/>
  <c r="R35" i="3"/>
  <c r="Q35" i="3"/>
  <c r="P35" i="3"/>
  <c r="W34" i="3"/>
  <c r="V34" i="3"/>
  <c r="U34" i="3"/>
  <c r="T34" i="3"/>
  <c r="S34" i="3"/>
  <c r="R34" i="3"/>
  <c r="Q34" i="3"/>
  <c r="P34" i="3"/>
  <c r="W33" i="3"/>
  <c r="V33" i="3"/>
  <c r="U33" i="3"/>
  <c r="T33" i="3"/>
  <c r="S33" i="3"/>
  <c r="R33" i="3"/>
  <c r="Q33" i="3"/>
  <c r="P33" i="3"/>
  <c r="W32" i="3"/>
  <c r="V32" i="3"/>
  <c r="U32" i="3"/>
  <c r="T32" i="3"/>
  <c r="S32" i="3"/>
  <c r="R32" i="3"/>
  <c r="Q32" i="3"/>
  <c r="P32" i="3"/>
  <c r="W31" i="3"/>
  <c r="V31" i="3"/>
  <c r="U31" i="3"/>
  <c r="T31" i="3"/>
  <c r="S31" i="3"/>
  <c r="R31" i="3"/>
  <c r="Q31" i="3"/>
  <c r="P31" i="3"/>
  <c r="W30" i="3"/>
  <c r="V30" i="3"/>
  <c r="U30" i="3"/>
  <c r="T30" i="3"/>
  <c r="S30" i="3"/>
  <c r="R30" i="3"/>
  <c r="Q30" i="3"/>
  <c r="P30" i="3"/>
  <c r="W29" i="3"/>
  <c r="V29" i="3"/>
  <c r="U29" i="3"/>
  <c r="T29" i="3"/>
  <c r="S29" i="3"/>
  <c r="R29" i="3"/>
  <c r="Q29" i="3"/>
  <c r="P29" i="3"/>
  <c r="W28" i="3"/>
  <c r="V28" i="3"/>
  <c r="U28" i="3"/>
  <c r="T28" i="3"/>
  <c r="S28" i="3"/>
  <c r="R28" i="3"/>
  <c r="Q28" i="3"/>
  <c r="P28" i="3"/>
  <c r="W27" i="3"/>
  <c r="V27" i="3"/>
  <c r="U27" i="3"/>
  <c r="T27" i="3"/>
  <c r="S27" i="3"/>
  <c r="R27" i="3"/>
  <c r="Q27" i="3"/>
  <c r="P27" i="3"/>
  <c r="W26" i="3"/>
  <c r="V26" i="3"/>
  <c r="U26" i="3"/>
  <c r="T26" i="3"/>
  <c r="S26" i="3"/>
  <c r="R26" i="3"/>
  <c r="Q26" i="3"/>
  <c r="P26" i="3"/>
  <c r="W25" i="3"/>
  <c r="V25" i="3"/>
  <c r="U25" i="3"/>
  <c r="T25" i="3"/>
  <c r="S25" i="3"/>
  <c r="R25" i="3"/>
  <c r="Q25" i="3"/>
  <c r="P25" i="3"/>
  <c r="W24" i="3"/>
  <c r="V24" i="3"/>
  <c r="U24" i="3"/>
  <c r="T24" i="3"/>
  <c r="S24" i="3"/>
  <c r="R24" i="3"/>
  <c r="Q24" i="3"/>
  <c r="P24" i="3"/>
  <c r="W23" i="3"/>
  <c r="V23" i="3"/>
  <c r="U23" i="3"/>
  <c r="T23" i="3"/>
  <c r="S23" i="3"/>
  <c r="R23" i="3"/>
  <c r="Q23" i="3"/>
  <c r="P23" i="3"/>
  <c r="W22" i="3"/>
  <c r="V22" i="3"/>
  <c r="U22" i="3"/>
  <c r="T22" i="3"/>
  <c r="S22" i="3"/>
  <c r="R22" i="3"/>
  <c r="Q22" i="3"/>
  <c r="P22" i="3"/>
  <c r="W21" i="3"/>
  <c r="V21" i="3"/>
  <c r="U21" i="3"/>
  <c r="T21" i="3"/>
  <c r="S21" i="3"/>
  <c r="R21" i="3"/>
  <c r="Q21" i="3"/>
  <c r="P21" i="3"/>
  <c r="W20" i="3"/>
  <c r="V20" i="3"/>
  <c r="U20" i="3"/>
  <c r="T20" i="3"/>
  <c r="S20" i="3"/>
  <c r="R20" i="3"/>
  <c r="Q20" i="3"/>
  <c r="P20" i="3"/>
  <c r="W19" i="3"/>
  <c r="V19" i="3"/>
  <c r="U19" i="3"/>
  <c r="T19" i="3"/>
  <c r="S19" i="3"/>
  <c r="R19" i="3"/>
  <c r="Q19" i="3"/>
  <c r="P19" i="3"/>
  <c r="W18" i="3"/>
  <c r="V18" i="3"/>
  <c r="U18" i="3"/>
  <c r="T18" i="3"/>
  <c r="S18" i="3"/>
  <c r="R18" i="3"/>
  <c r="Q18" i="3"/>
  <c r="P18" i="3"/>
  <c r="W17" i="3"/>
  <c r="V17" i="3"/>
  <c r="U17" i="3"/>
  <c r="T17" i="3"/>
  <c r="S17" i="3"/>
  <c r="R17" i="3"/>
  <c r="Q17" i="3"/>
  <c r="P17" i="3"/>
  <c r="W16" i="3"/>
  <c r="V16" i="3"/>
  <c r="U16" i="3"/>
  <c r="T16" i="3"/>
  <c r="S16" i="3"/>
  <c r="R16" i="3"/>
  <c r="Q16" i="3"/>
  <c r="P16" i="3"/>
  <c r="W15" i="3"/>
  <c r="V15" i="3"/>
  <c r="U15" i="3"/>
  <c r="T15" i="3"/>
  <c r="S15" i="3"/>
  <c r="R15" i="3"/>
  <c r="Q15" i="3"/>
  <c r="P15" i="3"/>
  <c r="W14" i="3"/>
  <c r="V14" i="3"/>
  <c r="U14" i="3"/>
  <c r="T14" i="3"/>
  <c r="S14" i="3"/>
  <c r="R14" i="3"/>
  <c r="Q14" i="3"/>
  <c r="P14" i="3"/>
  <c r="W13" i="3"/>
  <c r="V13" i="3"/>
  <c r="U13" i="3"/>
  <c r="T13" i="3"/>
  <c r="S13" i="3"/>
  <c r="R13" i="3"/>
  <c r="Q13" i="3"/>
  <c r="P13" i="3"/>
  <c r="W12" i="3"/>
  <c r="V12" i="3"/>
  <c r="U12" i="3"/>
  <c r="T12" i="3"/>
  <c r="S12" i="3"/>
  <c r="R12" i="3"/>
  <c r="Q12" i="3"/>
  <c r="P12" i="3"/>
  <c r="W11" i="3"/>
  <c r="V11" i="3"/>
  <c r="U11" i="3"/>
  <c r="T11" i="3"/>
  <c r="S11" i="3"/>
  <c r="R11" i="3"/>
  <c r="Q11" i="3"/>
  <c r="P11" i="3"/>
  <c r="W10" i="3"/>
  <c r="V10" i="3"/>
  <c r="U10" i="3"/>
  <c r="T10" i="3"/>
  <c r="S10" i="3"/>
  <c r="R10" i="3"/>
  <c r="Q10" i="3"/>
  <c r="P10" i="3"/>
  <c r="W9" i="3"/>
  <c r="V9" i="3"/>
  <c r="U9" i="3"/>
  <c r="T9" i="3"/>
  <c r="S9" i="3"/>
  <c r="R9" i="3"/>
  <c r="Q9" i="3"/>
  <c r="P9" i="3"/>
  <c r="W8" i="3"/>
  <c r="V8" i="3"/>
  <c r="U8" i="3"/>
  <c r="T8" i="3"/>
  <c r="S8" i="3"/>
  <c r="R8" i="3"/>
  <c r="Q8" i="3"/>
  <c r="P8" i="3"/>
  <c r="W7" i="3"/>
  <c r="V7" i="3"/>
  <c r="U7" i="3"/>
  <c r="T7" i="3"/>
  <c r="S7" i="3"/>
  <c r="R7" i="3"/>
  <c r="Q7" i="3"/>
  <c r="P7" i="3"/>
  <c r="AR39" i="38" l="1"/>
  <c r="DG39" i="38" s="1"/>
  <c r="CO157" i="38"/>
  <c r="AP39" i="38"/>
  <c r="DE39" i="38" s="1"/>
  <c r="DE157" i="38"/>
  <c r="CU157" i="38"/>
  <c r="AR157" i="38"/>
  <c r="DG157" i="38" s="1"/>
  <c r="CW157" i="38"/>
  <c r="CY157" i="38"/>
  <c r="DE36" i="38"/>
  <c r="DG20" i="38"/>
  <c r="AR82" i="38"/>
  <c r="DG82" i="38" s="1"/>
  <c r="AR67" i="38"/>
  <c r="AV172" i="38"/>
  <c r="DK172" i="38" s="1"/>
  <c r="CK157" i="38"/>
  <c r="DC157" i="38"/>
  <c r="AP67" i="38"/>
  <c r="CM157" i="38"/>
  <c r="AR126" i="38"/>
  <c r="DG126" i="38" s="1"/>
  <c r="AP126" i="38"/>
  <c r="DE126" i="38" s="1"/>
  <c r="CI157" i="38"/>
  <c r="DA157" i="38"/>
  <c r="DG155" i="38"/>
  <c r="AD157" i="38"/>
  <c r="AP157" i="38"/>
  <c r="AP173" i="38" s="1"/>
  <c r="DE173" i="38" s="1"/>
  <c r="DG172" i="38"/>
  <c r="AD67" i="38"/>
  <c r="DE65" i="38"/>
  <c r="DG106" i="38"/>
  <c r="DG170" i="38"/>
  <c r="DK70" i="38"/>
  <c r="AP83" i="38"/>
  <c r="DE83" i="38" s="1"/>
  <c r="CS155" i="38"/>
  <c r="CS157" i="38" s="1"/>
  <c r="AV82" i="38"/>
  <c r="DK82" i="38" s="1"/>
  <c r="AR83" i="38" l="1"/>
  <c r="DG83" i="38" s="1"/>
  <c r="DG67" i="38"/>
  <c r="AR173" i="38"/>
  <c r="DG173" i="3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Danilo Vaz ben Kauss</author>
  </authors>
  <commentList>
    <comment ref="AA7" authorId="0" shapeId="0" xr:uid="{D26327EB-8999-4BCE-994D-62CEC364CAC2}">
      <text>
        <r>
          <rPr>
            <b/>
            <sz val="9"/>
            <color indexed="81"/>
            <rFont val="Segoe UI"/>
            <family val="2"/>
          </rPr>
          <t xml:space="preserve">Statement will be restated and disclosed in 4Q24
</t>
        </r>
      </text>
    </comment>
    <comment ref="AA68" authorId="0" shapeId="0" xr:uid="{7F1EA13A-74FC-4BF7-8E17-E49323C181B6}">
      <text>
        <r>
          <rPr>
            <b/>
            <sz val="9"/>
            <color indexed="81"/>
            <rFont val="Segoe UI"/>
            <family val="2"/>
          </rPr>
          <t>DRE será reapresentada na divulgação do 4T24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Juliana Castelli</author>
  </authors>
  <commentList>
    <comment ref="AZ8" authorId="0" shapeId="0" xr:uid="{36595C98-FC04-4F23-9FFF-68C6CB8F9FC0}">
      <text>
        <r>
          <rPr>
            <sz val="9"/>
            <color indexed="81"/>
            <rFont val="Segoe UI"/>
            <family val="2"/>
          </rPr>
          <t>Due to the restatement of the results as detailed in the 2Q24 ITR (note 4), the starting balance for the year (4Q23) and the current balance (2Q24) reflect this restatement. In this sense, disregard the 1Q24 balance sheet.</t>
        </r>
      </text>
    </comment>
    <comment ref="DO8" authorId="0" shapeId="0" xr:uid="{0BA7A6EF-6D13-4063-BD55-6DA6DB7ECEC8}">
      <text>
        <r>
          <rPr>
            <sz val="9"/>
            <color indexed="81"/>
            <rFont val="Segoe UI"/>
            <family val="2"/>
          </rPr>
          <t>Em função da reapresentação dos resultados conforme detalhado no ITR do 2T24 (nota 4), o balanço de partida do ano (4T23) e o balanço corrente refletem esta reapresentação. Neste sentido, desconsidere o balanço do 1T24.</t>
        </r>
      </text>
    </comment>
    <comment ref="AZ93" authorId="0" shapeId="0" xr:uid="{9E1248E9-B9E1-46C4-ABEB-4A8A5E4971A2}">
      <text>
        <r>
          <rPr>
            <sz val="9"/>
            <color indexed="81"/>
            <rFont val="Segoe UI"/>
            <family val="2"/>
          </rPr>
          <t>Due to the restatement of the results as detailed in the 2Q24 ITR (note 4), the starting balance for the year (4Q23) and the current balance (2Q24) reflect this restatement. In this sense, disregard the 1Q24 balance sheet.</t>
        </r>
      </text>
    </comment>
    <comment ref="DO93" authorId="0" shapeId="0" xr:uid="{D53C2010-D8F8-4A0C-B9DB-33139A696F1D}">
      <text>
        <r>
          <rPr>
            <sz val="9"/>
            <color indexed="81"/>
            <rFont val="Segoe UI"/>
            <family val="2"/>
          </rPr>
          <t xml:space="preserve">Em função da reapresentação dos resultados conforme detalhado no ITR do 2T24 (nota 4), o balanço de partida do ano (4T23) e o balanço corrente refletem esta reapresentação. Neste sentido, desconsidere o balanço do 1T24.
</t>
        </r>
      </text>
    </comment>
  </commentList>
</comments>
</file>

<file path=xl/sharedStrings.xml><?xml version="1.0" encoding="utf-8"?>
<sst xmlns="http://schemas.openxmlformats.org/spreadsheetml/2006/main" count="4134" uniqueCount="1228">
  <si>
    <t>Catia Pereira</t>
  </si>
  <si>
    <t>CFO e DRI</t>
  </si>
  <si>
    <t>Cristiano Grangeiro</t>
  </si>
  <si>
    <t>Gerente Executivo de Finanças e RI</t>
  </si>
  <si>
    <t>IR Contact</t>
  </si>
  <si>
    <t>investor.relations@taesa.com.br</t>
  </si>
  <si>
    <t>RAP Cycle</t>
  </si>
  <si>
    <t>Ciclo da RAP</t>
  </si>
  <si>
    <t>Detailed RAP Cycle</t>
  </si>
  <si>
    <t>Ciclo RAP Detalhado</t>
  </si>
  <si>
    <t>Summary of Results</t>
  </si>
  <si>
    <t>Resumo do Resultado</t>
  </si>
  <si>
    <t>Revenues</t>
  </si>
  <si>
    <t>Receitas</t>
  </si>
  <si>
    <t>EBITDA Reconciliation</t>
  </si>
  <si>
    <t>Reconciliação EBITDA</t>
  </si>
  <si>
    <t>Taxes</t>
  </si>
  <si>
    <t>Impostos</t>
  </si>
  <si>
    <t>Indebtedness</t>
  </si>
  <si>
    <t>Endividamento</t>
  </si>
  <si>
    <t>Debt Issuances Outstanding</t>
  </si>
  <si>
    <t>Emissões de Dívida</t>
  </si>
  <si>
    <t>Financial Asset</t>
  </si>
  <si>
    <t>Mov Ativo Financeiro</t>
  </si>
  <si>
    <t>Capex Projets under Development</t>
  </si>
  <si>
    <t>Capex Projetos em Consturção</t>
  </si>
  <si>
    <t>P&amp;L</t>
  </si>
  <si>
    <t>DRE</t>
  </si>
  <si>
    <t>P&amp;L Historic</t>
  </si>
  <si>
    <t>DRE Histórico</t>
  </si>
  <si>
    <t>Regulatory Income Restatement</t>
  </si>
  <si>
    <t>DRE Reapresentada Regulatório</t>
  </si>
  <si>
    <t>IFRS Income Restatement</t>
  </si>
  <si>
    <t>DRE Reapresentada Societário</t>
  </si>
  <si>
    <t>Subsidiaries</t>
  </si>
  <si>
    <t>Participações</t>
  </si>
  <si>
    <t>Balance Sheet</t>
  </si>
  <si>
    <t>Balanço Patrimonial</t>
  </si>
  <si>
    <t>BS Historic</t>
  </si>
  <si>
    <t>BP Histórico</t>
  </si>
  <si>
    <t>Cash Flow</t>
  </si>
  <si>
    <t>Fluxo de Caixa</t>
  </si>
  <si>
    <t>Summary</t>
  </si>
  <si>
    <t>English</t>
  </si>
  <si>
    <t>Português</t>
  </si>
  <si>
    <t>RAP (R$ MM)</t>
  </si>
  <si>
    <t>2016/2017 Cycle</t>
  </si>
  <si>
    <t>2017/2018 Cycle</t>
  </si>
  <si>
    <t>2018/2019 Cycle</t>
  </si>
  <si>
    <t>2019/2020 Cycle</t>
  </si>
  <si>
    <t>2020/2021 Cycle</t>
  </si>
  <si>
    <t>2021/2022 Cycle</t>
  </si>
  <si>
    <t>2022/2023 Cycle</t>
  </si>
  <si>
    <t>2023/2024 Cycle</t>
  </si>
  <si>
    <t>2024/2025 Cycle</t>
  </si>
  <si>
    <t>2025/2026 Cycle</t>
  </si>
  <si>
    <t>Ciclo 2016/2017</t>
  </si>
  <si>
    <t>Ciclo 2017/2018</t>
  </si>
  <si>
    <t>Ciclo 2018/2019</t>
  </si>
  <si>
    <t>Ciclo 2019/2020</t>
  </si>
  <si>
    <t>Ciclo 2020/2021</t>
  </si>
  <si>
    <t>Ciclo 2021/2022</t>
  </si>
  <si>
    <t>Ciclo 2022/2023</t>
  </si>
  <si>
    <t>Ciclo 2023/2024</t>
  </si>
  <si>
    <t>Ciclo 2024/2025</t>
  </si>
  <si>
    <t>Ciclo 2025/2026</t>
  </si>
  <si>
    <t>IGP-M Adjustment</t>
  </si>
  <si>
    <t>Ajuste IGP-M</t>
  </si>
  <si>
    <r>
      <t xml:space="preserve">Novatrans </t>
    </r>
    <r>
      <rPr>
        <vertAlign val="superscript"/>
        <sz val="10.5"/>
        <rFont val="Calibri"/>
        <family val="2"/>
        <scheme val="minor"/>
      </rPr>
      <t>2</t>
    </r>
  </si>
  <si>
    <r>
      <t xml:space="preserve">TSN </t>
    </r>
    <r>
      <rPr>
        <vertAlign val="superscript"/>
        <sz val="10.5"/>
        <rFont val="Calibri"/>
        <family val="2"/>
        <scheme val="minor"/>
      </rPr>
      <t>2</t>
    </r>
  </si>
  <si>
    <t>Munirah</t>
  </si>
  <si>
    <t>GTESA</t>
  </si>
  <si>
    <r>
      <t xml:space="preserve">PATESA </t>
    </r>
    <r>
      <rPr>
        <vertAlign val="superscript"/>
        <sz val="10.5"/>
        <rFont val="Calibri"/>
        <family val="2"/>
        <scheme val="minor"/>
      </rPr>
      <t>5</t>
    </r>
  </si>
  <si>
    <r>
      <t xml:space="preserve">ETAU </t>
    </r>
    <r>
      <rPr>
        <vertAlign val="superscript"/>
        <sz val="10.5"/>
        <rFont val="Calibri"/>
        <family val="2"/>
        <scheme val="minor"/>
      </rPr>
      <t>1</t>
    </r>
  </si>
  <si>
    <t>ETEO</t>
  </si>
  <si>
    <t>NTE</t>
  </si>
  <si>
    <r>
      <t xml:space="preserve">STE </t>
    </r>
    <r>
      <rPr>
        <vertAlign val="superscript"/>
        <sz val="10.5"/>
        <rFont val="Calibri"/>
        <family val="2"/>
        <scheme val="minor"/>
      </rPr>
      <t>5</t>
    </r>
  </si>
  <si>
    <r>
      <t xml:space="preserve">ATE I </t>
    </r>
    <r>
      <rPr>
        <vertAlign val="superscript"/>
        <sz val="10.5"/>
        <rFont val="Calibri"/>
        <family val="2"/>
        <scheme val="minor"/>
      </rPr>
      <t>2</t>
    </r>
  </si>
  <si>
    <t>ATE II</t>
  </si>
  <si>
    <r>
      <t xml:space="preserve">EATE </t>
    </r>
    <r>
      <rPr>
        <vertAlign val="superscript"/>
        <sz val="10.5"/>
        <rFont val="Calibri"/>
        <family val="2"/>
        <scheme val="minor"/>
      </rPr>
      <t>1</t>
    </r>
  </si>
  <si>
    <r>
      <t>ETEP</t>
    </r>
    <r>
      <rPr>
        <vertAlign val="superscript"/>
        <sz val="10.5"/>
        <rFont val="Calibri"/>
        <family val="2"/>
        <scheme val="minor"/>
      </rPr>
      <t xml:space="preserve"> 1</t>
    </r>
  </si>
  <si>
    <r>
      <t>ENTE</t>
    </r>
    <r>
      <rPr>
        <vertAlign val="superscript"/>
        <sz val="10.5"/>
        <rFont val="Calibri"/>
        <family val="2"/>
        <scheme val="minor"/>
      </rPr>
      <t xml:space="preserve"> 1</t>
    </r>
  </si>
  <si>
    <r>
      <t>ECTE</t>
    </r>
    <r>
      <rPr>
        <vertAlign val="superscript"/>
        <sz val="10.5"/>
        <rFont val="Calibri"/>
        <family val="2"/>
        <scheme val="minor"/>
      </rPr>
      <t xml:space="preserve"> 1</t>
    </r>
  </si>
  <si>
    <r>
      <t xml:space="preserve">ERTE </t>
    </r>
    <r>
      <rPr>
        <vertAlign val="superscript"/>
        <sz val="10.5"/>
        <rFont val="Calibri"/>
        <family val="2"/>
        <scheme val="minor"/>
      </rPr>
      <t>1</t>
    </r>
  </si>
  <si>
    <r>
      <t xml:space="preserve">Lumitrans </t>
    </r>
    <r>
      <rPr>
        <vertAlign val="superscript"/>
        <sz val="10.5"/>
        <rFont val="Calibri"/>
        <family val="2"/>
        <scheme val="minor"/>
      </rPr>
      <t>1</t>
    </r>
  </si>
  <si>
    <r>
      <t xml:space="preserve">Transleste </t>
    </r>
    <r>
      <rPr>
        <vertAlign val="superscript"/>
        <sz val="10.5"/>
        <rFont val="Calibri"/>
        <family val="2"/>
        <scheme val="minor"/>
      </rPr>
      <t>1</t>
    </r>
  </si>
  <si>
    <r>
      <t>Transirapé</t>
    </r>
    <r>
      <rPr>
        <vertAlign val="superscript"/>
        <sz val="10.5"/>
        <rFont val="Calibri"/>
        <family val="2"/>
        <scheme val="minor"/>
      </rPr>
      <t xml:space="preserve"> 1</t>
    </r>
  </si>
  <si>
    <r>
      <t xml:space="preserve">Transudeste </t>
    </r>
    <r>
      <rPr>
        <vertAlign val="superscript"/>
        <sz val="10.5"/>
        <rFont val="Calibri"/>
        <family val="2"/>
        <scheme val="minor"/>
      </rPr>
      <t>1</t>
    </r>
  </si>
  <si>
    <t>Subtotal</t>
  </si>
  <si>
    <t>IPCA Adjustment</t>
  </si>
  <si>
    <t>Ajuste IPC-A</t>
  </si>
  <si>
    <r>
      <t xml:space="preserve">ATE III </t>
    </r>
    <r>
      <rPr>
        <vertAlign val="superscript"/>
        <sz val="10.5"/>
        <rFont val="Calibri"/>
        <family val="2"/>
        <scheme val="minor"/>
      </rPr>
      <t>24</t>
    </r>
  </si>
  <si>
    <r>
      <t xml:space="preserve">São Gotardo </t>
    </r>
    <r>
      <rPr>
        <vertAlign val="superscript"/>
        <sz val="10.5"/>
        <rFont val="Calibri"/>
        <family val="2"/>
        <scheme val="minor"/>
      </rPr>
      <t>5</t>
    </r>
  </si>
  <si>
    <t>Mariana</t>
  </si>
  <si>
    <r>
      <t xml:space="preserve">Miracema </t>
    </r>
    <r>
      <rPr>
        <vertAlign val="superscript"/>
        <sz val="10.5"/>
        <rFont val="Calibri"/>
        <family val="2"/>
        <scheme val="minor"/>
      </rPr>
      <t>5</t>
    </r>
  </si>
  <si>
    <t>Janaúba</t>
  </si>
  <si>
    <r>
      <t xml:space="preserve">Aimorés </t>
    </r>
    <r>
      <rPr>
        <vertAlign val="superscript"/>
        <sz val="10.5"/>
        <rFont val="Calibri"/>
        <family val="2"/>
        <scheme val="minor"/>
      </rPr>
      <t>1</t>
    </r>
  </si>
  <si>
    <r>
      <t xml:space="preserve">Paraguaçu </t>
    </r>
    <r>
      <rPr>
        <vertAlign val="superscript"/>
        <sz val="10.5"/>
        <rFont val="Calibri"/>
        <family val="2"/>
        <scheme val="minor"/>
      </rPr>
      <t>1</t>
    </r>
  </si>
  <si>
    <r>
      <t xml:space="preserve">Brasnorte </t>
    </r>
    <r>
      <rPr>
        <vertAlign val="superscript"/>
        <sz val="10.5"/>
        <rFont val="Calibri"/>
        <family val="2"/>
        <scheme val="minor"/>
      </rPr>
      <t>5</t>
    </r>
  </si>
  <si>
    <r>
      <t xml:space="preserve">STC </t>
    </r>
    <r>
      <rPr>
        <vertAlign val="superscript"/>
        <sz val="10.5"/>
        <rFont val="Calibri"/>
        <family val="2"/>
        <scheme val="minor"/>
      </rPr>
      <t>14</t>
    </r>
  </si>
  <si>
    <r>
      <t xml:space="preserve">EBTE </t>
    </r>
    <r>
      <rPr>
        <vertAlign val="superscript"/>
        <sz val="10.5"/>
        <rFont val="Calibri"/>
        <family val="2"/>
        <scheme val="minor"/>
      </rPr>
      <t>1</t>
    </r>
  </si>
  <si>
    <r>
      <t>ESDE</t>
    </r>
    <r>
      <rPr>
        <vertAlign val="superscript"/>
        <sz val="10.5"/>
        <rFont val="Calibri"/>
        <family val="2"/>
        <scheme val="minor"/>
      </rPr>
      <t xml:space="preserve"> 1</t>
    </r>
  </si>
  <si>
    <r>
      <t xml:space="preserve">ETSE </t>
    </r>
    <r>
      <rPr>
        <vertAlign val="superscript"/>
        <sz val="10.5"/>
        <rFont val="Calibri"/>
        <family val="2"/>
        <scheme val="minor"/>
      </rPr>
      <t>1</t>
    </r>
  </si>
  <si>
    <r>
      <t xml:space="preserve">ESTE </t>
    </r>
    <r>
      <rPr>
        <vertAlign val="superscript"/>
        <sz val="10.5"/>
        <rFont val="Calibri"/>
        <family val="2"/>
        <scheme val="minor"/>
      </rPr>
      <t>1</t>
    </r>
  </si>
  <si>
    <r>
      <t xml:space="preserve">Ivaí </t>
    </r>
    <r>
      <rPr>
        <vertAlign val="superscript"/>
        <sz val="10.5"/>
        <rFont val="Calibri"/>
        <family val="2"/>
        <scheme val="minor"/>
      </rPr>
      <t>1</t>
    </r>
  </si>
  <si>
    <r>
      <t xml:space="preserve">EDTE </t>
    </r>
    <r>
      <rPr>
        <vertAlign val="superscript"/>
        <sz val="10.5"/>
        <rFont val="Calibri"/>
        <family val="2"/>
        <scheme val="minor"/>
      </rPr>
      <t>1</t>
    </r>
  </si>
  <si>
    <t>Sant'Ana</t>
  </si>
  <si>
    <t>São João</t>
  </si>
  <si>
    <r>
      <t xml:space="preserve">São Pedro </t>
    </r>
    <r>
      <rPr>
        <vertAlign val="superscript"/>
        <sz val="10.5"/>
        <rFont val="Calibri"/>
        <family val="2"/>
        <scheme val="minor"/>
      </rPr>
      <t>25</t>
    </r>
  </si>
  <si>
    <r>
      <t xml:space="preserve">Lagoa Nova </t>
    </r>
    <r>
      <rPr>
        <vertAlign val="superscript"/>
        <sz val="10.5"/>
        <rFont val="Calibri"/>
        <family val="2"/>
        <scheme val="minor"/>
      </rPr>
      <t>5</t>
    </r>
  </si>
  <si>
    <r>
      <t xml:space="preserve">Ananaí </t>
    </r>
    <r>
      <rPr>
        <vertAlign val="superscript"/>
        <sz val="10.5"/>
        <rFont val="Calibri"/>
        <family val="2"/>
        <scheme val="minor"/>
      </rPr>
      <t>3</t>
    </r>
  </si>
  <si>
    <r>
      <t xml:space="preserve">Pitiguari </t>
    </r>
    <r>
      <rPr>
        <vertAlign val="superscript"/>
        <sz val="10.5"/>
        <rFont val="Calibri"/>
        <family val="2"/>
        <scheme val="minor"/>
      </rPr>
      <t>3</t>
    </r>
  </si>
  <si>
    <r>
      <t xml:space="preserve">Tangará </t>
    </r>
    <r>
      <rPr>
        <vertAlign val="superscript"/>
        <sz val="10.5"/>
        <rFont val="Calibri"/>
        <family val="2"/>
        <scheme val="minor"/>
      </rPr>
      <t>35</t>
    </r>
  </si>
  <si>
    <r>
      <t xml:space="preserve">Saíra </t>
    </r>
    <r>
      <rPr>
        <vertAlign val="superscript"/>
        <sz val="10.5"/>
        <rFont val="Calibri"/>
        <family val="2"/>
        <scheme val="minor"/>
      </rPr>
      <t>35</t>
    </r>
  </si>
  <si>
    <t>Juruá²</t>
  </si>
  <si>
    <t>Total</t>
  </si>
  <si>
    <t>Obs: All RAP amounts are grossed up with PIS/COFINS</t>
  </si>
  <si>
    <t>Obs: Todos valores de RAP estão adicionados de PIS/COFINS</t>
  </si>
  <si>
    <t xml:space="preserve">¹ RAP amount proportional to TAESA's stake </t>
  </si>
  <si>
    <t>¹ Valor de RAP proporcional à participação da Taesa</t>
  </si>
  <si>
    <t>² Including reinforcements under construction</t>
  </si>
  <si>
    <t>² Incluindo os reforços em construção</t>
  </si>
  <si>
    <t>3 Under Construction</t>
  </si>
  <si>
    <r>
      <rPr>
        <vertAlign val="superscript"/>
        <sz val="10"/>
        <color rgb="FF808080"/>
        <rFont val="Calibri"/>
        <family val="2"/>
        <scheme val="minor"/>
      </rPr>
      <t>3</t>
    </r>
    <r>
      <rPr>
        <sz val="10"/>
        <color rgb="FF808080"/>
        <rFont val="Calibri"/>
        <family val="2"/>
        <scheme val="minor"/>
      </rPr>
      <t xml:space="preserve"> Em Construção</t>
    </r>
  </si>
  <si>
    <r>
      <rPr>
        <vertAlign val="superscript"/>
        <sz val="10"/>
        <color rgb="FF808080"/>
        <rFont val="Calibri"/>
        <family val="2"/>
        <scheme val="minor"/>
      </rPr>
      <t>4</t>
    </r>
    <r>
      <rPr>
        <sz val="10"/>
        <color rgb="FF808080"/>
        <rFont val="Calibri"/>
        <family val="2"/>
        <scheme val="minor"/>
      </rPr>
      <t xml:space="preserve"> Category II Concession with IPCA Adjustment</t>
    </r>
  </si>
  <si>
    <r>
      <rPr>
        <vertAlign val="superscript"/>
        <sz val="10"/>
        <color rgb="FF808080"/>
        <rFont val="Calibri"/>
        <family val="2"/>
        <scheme val="minor"/>
      </rPr>
      <t>4</t>
    </r>
    <r>
      <rPr>
        <sz val="10"/>
        <color rgb="FF808080"/>
        <rFont val="Calibri"/>
        <family val="2"/>
        <scheme val="minor"/>
      </rPr>
      <t xml:space="preserve"> Concessão de Categoria II com ajuste pelo IPCA</t>
    </r>
  </si>
  <si>
    <r>
      <rPr>
        <vertAlign val="superscript"/>
        <sz val="10"/>
        <color rgb="FF808080"/>
        <rFont val="Calibri"/>
        <family val="2"/>
        <scheme val="minor"/>
      </rPr>
      <t>5</t>
    </r>
    <r>
      <rPr>
        <sz val="10"/>
        <color rgb="FF808080"/>
        <rFont val="Calibri"/>
        <family val="2"/>
        <scheme val="minor"/>
      </rPr>
      <t xml:space="preserve"> Cycle 2023-2024 updated according to ANEEL order of December/23</t>
    </r>
  </si>
  <si>
    <r>
      <rPr>
        <vertAlign val="superscript"/>
        <sz val="10"/>
        <color rgb="FF808080"/>
        <rFont val="Calibri"/>
        <family val="2"/>
        <scheme val="minor"/>
      </rPr>
      <t>5</t>
    </r>
    <r>
      <rPr>
        <sz val="10"/>
        <color rgb="FF808080"/>
        <rFont val="Calibri"/>
        <family val="2"/>
        <scheme val="minor"/>
      </rPr>
      <t xml:space="preserve"> Ciclo 2023-2024 atualizado conforme despacho ANEEL de dezembro/23</t>
    </r>
  </si>
  <si>
    <t>(R$ MM)</t>
  </si>
  <si>
    <t>2025-2026 Cycle</t>
  </si>
  <si>
    <t>Ciclo 
2025-2026</t>
  </si>
  <si>
    <t>RAP</t>
  </si>
  <si>
    <t>Adjustment Portion</t>
  </si>
  <si>
    <t>Parcela de Ajuste</t>
  </si>
  <si>
    <t>Operational</t>
  </si>
  <si>
    <t>Under Construction</t>
  </si>
  <si>
    <t>Total RAP</t>
  </si>
  <si>
    <t>Determination and Other Adjustments PA</t>
  </si>
  <si>
    <t>Retroactive PA</t>
  </si>
  <si>
    <t>Useful Life PA</t>
  </si>
  <si>
    <t>IGP-M Reajuste:</t>
  </si>
  <si>
    <t>Operacional</t>
  </si>
  <si>
    <t>Em Construção</t>
  </si>
  <si>
    <t>PA - Apuração e Outros Ajustes</t>
  </si>
  <si>
    <t>PA - Retroatividade</t>
  </si>
  <si>
    <t>PA - Vida Útil</t>
  </si>
  <si>
    <t>Novatrans</t>
  </si>
  <si>
    <t>TSN</t>
  </si>
  <si>
    <t>PATESA</t>
  </si>
  <si>
    <t>STE</t>
  </si>
  <si>
    <t>IPCA Reajuste:</t>
  </si>
  <si>
    <t>São Gotardo</t>
  </si>
  <si>
    <t>Miracema</t>
  </si>
  <si>
    <t>Brasnorte</t>
  </si>
  <si>
    <t>Lagoa Nova</t>
  </si>
  <si>
    <t xml:space="preserve">Pitiguari </t>
  </si>
  <si>
    <t>Juruá</t>
  </si>
  <si>
    <t>Total¹</t>
  </si>
  <si>
    <t xml:space="preserve">¹ Proportional to TAESA's stake </t>
  </si>
  <si>
    <t>Regulatório Consolidado</t>
  </si>
  <si>
    <t>Regulatório Consolidação Proporcional</t>
  </si>
  <si>
    <t xml:space="preserve"> R$ MM</t>
  </si>
  <si>
    <t>2T25</t>
  </si>
  <si>
    <t>2T24</t>
  </si>
  <si>
    <t>Var.%</t>
  </si>
  <si>
    <t>Disponibilização do sistema de transmissão</t>
  </si>
  <si>
    <t>Parcela variável</t>
  </si>
  <si>
    <t>Outras receitas operacionais</t>
  </si>
  <si>
    <t>Receita operacional bruta</t>
  </si>
  <si>
    <t>Deduções da receita bruta</t>
  </si>
  <si>
    <t>Receita operacional líquida</t>
  </si>
  <si>
    <t>Custos e Despesas</t>
  </si>
  <si>
    <t>EBITDA</t>
  </si>
  <si>
    <t>Mg. EBITDA</t>
  </si>
  <si>
    <t>Depreciação e amortização</t>
  </si>
  <si>
    <t>EBIT</t>
  </si>
  <si>
    <t>Resultado de equivalência patrimonial</t>
  </si>
  <si>
    <t>Receitas (despesas) financeiras líquidas</t>
  </si>
  <si>
    <t>Resultado antes dos impostos e contribuições</t>
  </si>
  <si>
    <t>Imposto de renda e contribuição social</t>
  </si>
  <si>
    <t>-</t>
  </si>
  <si>
    <t>Amortização do Ágio TBE</t>
  </si>
  <si>
    <t>Lucro líquido do exercício</t>
  </si>
  <si>
    <t>Regulatory Consolidated</t>
  </si>
  <si>
    <t>Regulatory Consolidated and Associated Concessions</t>
  </si>
  <si>
    <t>2Q25</t>
  </si>
  <si>
    <t>2Q24</t>
  </si>
  <si>
    <t>Chg. %</t>
  </si>
  <si>
    <t>Service revenues</t>
  </si>
  <si>
    <t>Variable Portion</t>
  </si>
  <si>
    <t>Other Revenues</t>
  </si>
  <si>
    <t>Total Gross Revenues</t>
  </si>
  <si>
    <t>Gross Revenue deductions</t>
  </si>
  <si>
    <t>Net Revenues</t>
  </si>
  <si>
    <t>Costs and Expenses</t>
  </si>
  <si>
    <t>EBITDA Margin</t>
  </si>
  <si>
    <t>Depreciation and amortization</t>
  </si>
  <si>
    <t>Equity method</t>
  </si>
  <si>
    <t>Financial Revenues (Expenses)</t>
  </si>
  <si>
    <t>Net Inome Before Income Taxes</t>
  </si>
  <si>
    <t>Income taxes and social contribution</t>
  </si>
  <si>
    <t>Amortization of goodwill - TBE</t>
  </si>
  <si>
    <t>Net Income</t>
  </si>
  <si>
    <t>R$ MM</t>
  </si>
  <si>
    <t>Consolidated</t>
  </si>
  <si>
    <t>Consolidado</t>
  </si>
  <si>
    <t>Regulatory Net Revenues</t>
  </si>
  <si>
    <t>Chg.%</t>
  </si>
  <si>
    <t>Receita Líquida Regulatório</t>
  </si>
  <si>
    <t>Power Transmission Revenues</t>
  </si>
  <si>
    <t>Service Revenues</t>
  </si>
  <si>
    <t>Receita do Serviço</t>
  </si>
  <si>
    <t>Total Receita Bruta</t>
  </si>
  <si>
    <t>PIS/Cofins</t>
  </si>
  <si>
    <t>PIS e COFINS</t>
  </si>
  <si>
    <t>Service Tax</t>
  </si>
  <si>
    <t>ISS</t>
  </si>
  <si>
    <t>ICMS</t>
  </si>
  <si>
    <t>Consumer's Fee</t>
  </si>
  <si>
    <t>Quota para RGR, P&amp;D, TFSEE, CDE e PROINFA</t>
  </si>
  <si>
    <t>Deductions</t>
  </si>
  <si>
    <t>Deduções da receita operacional bruta</t>
  </si>
  <si>
    <t>Total Net Revenues</t>
  </si>
  <si>
    <t>Total Receita Líquida</t>
  </si>
  <si>
    <t>Net Revenues under IFRS</t>
  </si>
  <si>
    <t>Receita Líquida IFRS</t>
  </si>
  <si>
    <t>Operation and Maintenance</t>
  </si>
  <si>
    <t>Operação e Manutenção</t>
  </si>
  <si>
    <t>Remuneration of contractual assets</t>
  </si>
  <si>
    <t>Remuneração do ativo contratual de concessão</t>
  </si>
  <si>
    <t>Monetary adjustment of contractual asset</t>
  </si>
  <si>
    <t>Correção monetária do ativo contratual de concessão</t>
  </si>
  <si>
    <t>Implementation of Infrastructure</t>
  </si>
  <si>
    <t>Implementação de Infraestrutura</t>
  </si>
  <si>
    <t>Total IFRS Revenues</t>
  </si>
  <si>
    <t>Total da Receita IFRS</t>
  </si>
  <si>
    <t>Parcela Variável</t>
  </si>
  <si>
    <t>Outras Receitas Operacionais</t>
  </si>
  <si>
    <t>Consumer's Fees</t>
  </si>
  <si>
    <t>Regulatory</t>
  </si>
  <si>
    <t>IFRS</t>
  </si>
  <si>
    <t>Regulatório</t>
  </si>
  <si>
    <t>Imposto de Renda e Contribuição Social</t>
  </si>
  <si>
    <t>Depreciação e Amortização</t>
  </si>
  <si>
    <t>Margem EBITDA</t>
  </si>
  <si>
    <t>Concession</t>
  </si>
  <si>
    <t>Fiscal Regimen</t>
  </si>
  <si>
    <t>Fiscal Benefit</t>
  </si>
  <si>
    <t>% Área</t>
  </si>
  <si>
    <t>Maturity</t>
  </si>
  <si>
    <t xml:space="preserve">PIS </t>
  </si>
  <si>
    <t>COFINS</t>
  </si>
  <si>
    <t>Concessão</t>
  </si>
  <si>
    <t>Regime Fiscal</t>
  </si>
  <si>
    <t>Benefício Fiscal</t>
  </si>
  <si>
    <t>Fim</t>
  </si>
  <si>
    <t>TSN *</t>
  </si>
  <si>
    <t>“Real”</t>
  </si>
  <si>
    <t>“Sudene”</t>
  </si>
  <si>
    <t>Munirah*</t>
  </si>
  <si>
    <t>GTESA *</t>
  </si>
  <si>
    <t>PATESA *</t>
  </si>
  <si>
    <t>NVT *</t>
  </si>
  <si>
    <t>“Sudam”</t>
  </si>
  <si>
    <t>ETEO *</t>
  </si>
  <si>
    <t>NTE *</t>
  </si>
  <si>
    <t>STE *</t>
  </si>
  <si>
    <t>ATE I *</t>
  </si>
  <si>
    <t>“Sudene/Sudam”</t>
  </si>
  <si>
    <t>2031/2032</t>
  </si>
  <si>
    <t>ATE III</t>
  </si>
  <si>
    <t>Saíra</t>
  </si>
  <si>
    <t>Sant’Ana</t>
  </si>
  <si>
    <t>BRASNORTE</t>
  </si>
  <si>
    <t>“Presumed"</t>
  </si>
  <si>
    <t>“Presumido”</t>
  </si>
  <si>
    <t>ETAU</t>
  </si>
  <si>
    <t>Aimorés</t>
  </si>
  <si>
    <t>Paraguaçu</t>
  </si>
  <si>
    <t>Ananaí</t>
  </si>
  <si>
    <t>Pitiguari</t>
  </si>
  <si>
    <t>Tangará</t>
  </si>
  <si>
    <t>(1)</t>
  </si>
  <si>
    <t>EATE</t>
  </si>
  <si>
    <t>ENTE</t>
  </si>
  <si>
    <t>ECTE</t>
  </si>
  <si>
    <t>ETEP</t>
  </si>
  <si>
    <t>ERTE</t>
  </si>
  <si>
    <t>LUMITRANS</t>
  </si>
  <si>
    <t>EBTE</t>
  </si>
  <si>
    <t>ESDE</t>
  </si>
  <si>
    <t>STC</t>
  </si>
  <si>
    <t>ETSE</t>
  </si>
  <si>
    <t>ESTE</t>
  </si>
  <si>
    <t>Ivaí</t>
  </si>
  <si>
    <t>TRANSUDESTE</t>
  </si>
  <si>
    <t>TRANSLESTE</t>
  </si>
  <si>
    <t>TRANSIRAPÉ</t>
  </si>
  <si>
    <t>EDTE</t>
  </si>
  <si>
    <t>*Companies that calculate PIS/COFINS both under the Cumulative Regime (RAP) and the Non-Cumulative Regime (New revenues).</t>
  </si>
  <si>
    <t>*Empresas que apuram PIS/COFINS tanto pelo Regime Cumulativo (RAP) quanto pelo Regime não Cumulativo (novas receitas).</t>
  </si>
  <si>
    <t>(1) Obtaining the benefit will occur when the project starts operating, when the benefit period will also be determined.</t>
  </si>
  <si>
    <t>Net Debt</t>
  </si>
  <si>
    <t>% Outst. Debt</t>
  </si>
  <si>
    <t>Short Term</t>
  </si>
  <si>
    <t>Basket of Currencies</t>
  </si>
  <si>
    <t>CDI</t>
  </si>
  <si>
    <t>IPCA</t>
  </si>
  <si>
    <t>IGP-M</t>
  </si>
  <si>
    <t>Long Term</t>
  </si>
  <si>
    <t>Total Debt</t>
  </si>
  <si>
    <t>(-) Cash and cash equivalents*</t>
  </si>
  <si>
    <t>(=) Net Debt</t>
  </si>
  <si>
    <t>*Cash value is the sum of the Cash and Cash Equivalent and Securities lines.</t>
  </si>
  <si>
    <t>Dívida Líquida</t>
  </si>
  <si>
    <t>% Dív Bruta</t>
  </si>
  <si>
    <t>Curto Prazo</t>
  </si>
  <si>
    <t>Taxa Fixa</t>
  </si>
  <si>
    <t>Longo Prazo</t>
  </si>
  <si>
    <t>Endividamento Total</t>
  </si>
  <si>
    <t>(-) Caixa e Aplicações *</t>
  </si>
  <si>
    <t>(=) Dívida Líquida</t>
  </si>
  <si>
    <t>* O valor do caixa é a soma das linhas Caixa e Equivalente de Caixa e Títulos e Valores Mobiliários.</t>
  </si>
  <si>
    <t>Company</t>
  </si>
  <si>
    <t>Creditor</t>
  </si>
  <si>
    <t>Series</t>
  </si>
  <si>
    <t>Index</t>
  </si>
  <si>
    <t>Emission price</t>
  </si>
  <si>
    <t>Principal
(R$ / 000)</t>
  </si>
  <si>
    <t>Interest                  (R$ / 000)</t>
  </si>
  <si>
    <t>Cost</t>
  </si>
  <si>
    <t>Issuance Rating</t>
  </si>
  <si>
    <t>Emission</t>
  </si>
  <si>
    <t>Amort</t>
  </si>
  <si>
    <t>Coupons per Year</t>
  </si>
  <si>
    <t>Empresa</t>
  </si>
  <si>
    <t>Credor</t>
  </si>
  <si>
    <t>Série</t>
  </si>
  <si>
    <t>Índice</t>
  </si>
  <si>
    <t>Valor da Emissão</t>
  </si>
  <si>
    <t>Principal
(R$ / mil)</t>
  </si>
  <si>
    <t>Juros                  (R$ / mil)</t>
  </si>
  <si>
    <t>Custo</t>
  </si>
  <si>
    <t>Emissão</t>
  </si>
  <si>
    <t>Vencimento</t>
  </si>
  <si>
    <t>Amortização</t>
  </si>
  <si>
    <t>Cupons por Ano</t>
  </si>
  <si>
    <t>5th Debentures</t>
  </si>
  <si>
    <t>AAA.br</t>
  </si>
  <si>
    <t>Anual</t>
  </si>
  <si>
    <t>5ª Debêntures</t>
  </si>
  <si>
    <t>Única</t>
  </si>
  <si>
    <t>6th Debentures</t>
  </si>
  <si>
    <t>1st Series</t>
  </si>
  <si>
    <t>108% CDI</t>
  </si>
  <si>
    <t>May-2019</t>
  </si>
  <si>
    <t>May-2026</t>
  </si>
  <si>
    <t>Bullet</t>
  </si>
  <si>
    <t>6ª Debêntures</t>
  </si>
  <si>
    <t>1ª série</t>
  </si>
  <si>
    <t>2st Series</t>
  </si>
  <si>
    <t>IPCA + 5.50%</t>
  </si>
  <si>
    <t>May-2044</t>
  </si>
  <si>
    <t>Semiannual</t>
  </si>
  <si>
    <t>2ª série</t>
  </si>
  <si>
    <t>Semestral</t>
  </si>
  <si>
    <t>7th Debentures</t>
  </si>
  <si>
    <t>Sep-2044</t>
  </si>
  <si>
    <t>anual</t>
  </si>
  <si>
    <t>7ª Debêntures</t>
  </si>
  <si>
    <t>IPCA + 4,50%</t>
  </si>
  <si>
    <t>8th Debentures</t>
  </si>
  <si>
    <t>Dec-2044</t>
  </si>
  <si>
    <t>8ª Debêntures</t>
  </si>
  <si>
    <t>10th Debentures</t>
  </si>
  <si>
    <t>AAA(bra)</t>
  </si>
  <si>
    <t>May-2028</t>
  </si>
  <si>
    <t>10ª Debêntures</t>
  </si>
  <si>
    <t>CDI + 1,70%</t>
  </si>
  <si>
    <t>May-2036</t>
  </si>
  <si>
    <t>3th, 4th and 5th year</t>
  </si>
  <si>
    <t>3º, 4º e 5º ano</t>
  </si>
  <si>
    <t>11th Debentures</t>
  </si>
  <si>
    <t>May-2027</t>
  </si>
  <si>
    <t>11ª Debêntures</t>
  </si>
  <si>
    <t xml:space="preserve">CDI + 1,36% </t>
  </si>
  <si>
    <t>12th Debentures</t>
  </si>
  <si>
    <t>12ª Debêntures</t>
  </si>
  <si>
    <t xml:space="preserve">IPCA + 5,60% </t>
  </si>
  <si>
    <t>8th, 9th and 10th year</t>
  </si>
  <si>
    <t>IPCA + 5,75%</t>
  </si>
  <si>
    <t>8º, 9º e 10º ano</t>
  </si>
  <si>
    <t>3st Series</t>
  </si>
  <si>
    <t>13th, 14th and 15th year</t>
  </si>
  <si>
    <t>3ª série</t>
  </si>
  <si>
    <t>IPCA + 5,85%</t>
  </si>
  <si>
    <t>13º, 14º e 15º ano</t>
  </si>
  <si>
    <t>14th Debentures</t>
  </si>
  <si>
    <t>14ª Debêntures</t>
  </si>
  <si>
    <t>15th Debentures</t>
  </si>
  <si>
    <t>15ª Debêntures</t>
  </si>
  <si>
    <t>CDI + 0,63%</t>
  </si>
  <si>
    <t>16th Debentures</t>
  </si>
  <si>
    <t>6th and 7th year</t>
  </si>
  <si>
    <t>16ª Debêntures</t>
  </si>
  <si>
    <t>CDI + 0,55%</t>
  </si>
  <si>
    <t>6º e 7º ano</t>
  </si>
  <si>
    <t>17th Debentures</t>
  </si>
  <si>
    <t>17ª Debêntures</t>
  </si>
  <si>
    <t>SWAP 1st Series of 6th issuance (BR Partners)</t>
  </si>
  <si>
    <t>SWAP 1ª Série da 6ª emissão (BR Partners)</t>
  </si>
  <si>
    <t>IPCA + 3,99%</t>
  </si>
  <si>
    <t>SWAP 1st Series of 6th issuance (Santander)</t>
  </si>
  <si>
    <t>SWAP 1ª Série da 6ª emissão (Santander)</t>
  </si>
  <si>
    <t>SWAP 1st Series of 6th issuance (Itaú)</t>
  </si>
  <si>
    <t>SWAP 1ª Série da 6ª emissão (Itaú)</t>
  </si>
  <si>
    <t>IPCA + 3,94%</t>
  </si>
  <si>
    <t>SWAP 1st Series of 6th issuance (Br Partners)</t>
  </si>
  <si>
    <t>IPCA + 3,91%</t>
  </si>
  <si>
    <t>IPCA + 3,66%</t>
  </si>
  <si>
    <t>SWAP 1st Series of 6th issuance (ABC)</t>
  </si>
  <si>
    <t>SWAP 1ª Série da 6ª emissão (ABC)</t>
  </si>
  <si>
    <t>IPCA + 3,59%</t>
  </si>
  <si>
    <t>Non-Deliverable Foward (NDF)</t>
  </si>
  <si>
    <t xml:space="preserve">Jul/2023 </t>
  </si>
  <si>
    <t>1st Debentures</t>
  </si>
  <si>
    <t>Jul-2033</t>
  </si>
  <si>
    <t>1ª Debêntures</t>
  </si>
  <si>
    <t>2nd Debentures</t>
  </si>
  <si>
    <t>2ª Debêntures</t>
  </si>
  <si>
    <t>BNB Financing</t>
  </si>
  <si>
    <t>May-2038</t>
  </si>
  <si>
    <t>Mensal</t>
  </si>
  <si>
    <t xml:space="preserve">Lagoa Nova </t>
  </si>
  <si>
    <t>Financiamento BNB</t>
  </si>
  <si>
    <t>9th Debentures</t>
  </si>
  <si>
    <t>4th and 5th year</t>
  </si>
  <si>
    <t>4º e 5º ano</t>
  </si>
  <si>
    <t>Apr-2026</t>
  </si>
  <si>
    <t>CDI + 1,65%</t>
  </si>
  <si>
    <t>12º Debêntures</t>
  </si>
  <si>
    <t>CDI + 0,89%</t>
  </si>
  <si>
    <t>13th Debentures</t>
  </si>
  <si>
    <t>Jun-2030</t>
  </si>
  <si>
    <t xml:space="preserve">13º Debêntures </t>
  </si>
  <si>
    <t>CDI + 0,67%</t>
  </si>
  <si>
    <t>4ª Debêntures</t>
  </si>
  <si>
    <t>Dec-2028</t>
  </si>
  <si>
    <t>IPCA + 5,29%</t>
  </si>
  <si>
    <t>Quarterly</t>
  </si>
  <si>
    <t>8º Debêntures</t>
  </si>
  <si>
    <t>Trimestral</t>
  </si>
  <si>
    <t>1th, 2th, 3th and 5º year</t>
  </si>
  <si>
    <t>9º Debêntures</t>
  </si>
  <si>
    <t>1º, 2º, 3º e 5º ano</t>
  </si>
  <si>
    <t>7th Debêntures</t>
  </si>
  <si>
    <t>BDMG</t>
  </si>
  <si>
    <t>pré-fix</t>
  </si>
  <si>
    <t>Monthly</t>
  </si>
  <si>
    <t>Oct-2029</t>
  </si>
  <si>
    <t>3ª Debentures</t>
  </si>
  <si>
    <t>4 e 5º ano</t>
  </si>
  <si>
    <t>IVAÍ</t>
  </si>
  <si>
    <t>Dec-2043</t>
  </si>
  <si>
    <t>AIMORÉS</t>
  </si>
  <si>
    <t>CDI + 0,50%</t>
  </si>
  <si>
    <t>CDI + 0,59%</t>
  </si>
  <si>
    <t>PARAGUAÇU</t>
  </si>
  <si>
    <t>Jun-2032</t>
  </si>
  <si>
    <t>Gross Debt
R$ mn</t>
  </si>
  <si>
    <t>Cash Balance
R$ mn</t>
  </si>
  <si>
    <t>Net Debt
R$ mn</t>
  </si>
  <si>
    <t>Dívida Bruta 
R$ MM</t>
  </si>
  <si>
    <t>Caixa e Equiv. 
R$ MM</t>
  </si>
  <si>
    <t>Dívida Líquida
R$ MM</t>
  </si>
  <si>
    <t>TAESA</t>
  </si>
  <si>
    <t>ETAU (75.6%)</t>
  </si>
  <si>
    <t>ETAU (75,6%)</t>
  </si>
  <si>
    <t>TBE (49.99%)</t>
  </si>
  <si>
    <t>TBE (49,99%)</t>
  </si>
  <si>
    <t>AIE (50%)</t>
  </si>
  <si>
    <t>TOTAL</t>
  </si>
  <si>
    <t>Project Rate</t>
  </si>
  <si>
    <t>Remuneration of Contratual Asset</t>
  </si>
  <si>
    <t xml:space="preserve">Contractual Asset - Monetary Restatement </t>
  </si>
  <si>
    <t>Implementation of Infrastructure Revenues</t>
  </si>
  <si>
    <t>O&amp;M</t>
  </si>
  <si>
    <t>Taxa Anual*</t>
  </si>
  <si>
    <t>Remuneração Ativo Contratual</t>
  </si>
  <si>
    <t>Correção Monetária Ativo Contratual</t>
  </si>
  <si>
    <t>Receita de Implementação de Infraestrutura</t>
  </si>
  <si>
    <t xml:space="preserve">RAP             </t>
  </si>
  <si>
    <t>NOVATRANS</t>
  </si>
  <si>
    <t>MUNIRAH</t>
  </si>
  <si>
    <t>ATE</t>
  </si>
  <si>
    <t>ATE III13</t>
  </si>
  <si>
    <t>ETAU3</t>
  </si>
  <si>
    <t>BRASNORTE3</t>
  </si>
  <si>
    <t>SÃO GOTARDO1</t>
  </si>
  <si>
    <t>SÃO JOÃO13</t>
  </si>
  <si>
    <t>SÃO PEDRO13</t>
  </si>
  <si>
    <t>LAGOA NOVA13</t>
  </si>
  <si>
    <t>MARIANA123</t>
  </si>
  <si>
    <t>MARIANA13</t>
  </si>
  <si>
    <t>MIRACEMA123</t>
  </si>
  <si>
    <t>MIRACEMA13</t>
  </si>
  <si>
    <t>JANAÚBA123</t>
  </si>
  <si>
    <t>JANAÚBA13</t>
  </si>
  <si>
    <t>SANT'ANA13</t>
  </si>
  <si>
    <t>ANANAÍ2</t>
  </si>
  <si>
    <t>PITIGUARI2</t>
  </si>
  <si>
    <t>SAÍRA2</t>
  </si>
  <si>
    <t>TANGARÁ2</t>
  </si>
  <si>
    <t>JURUÁ2</t>
  </si>
  <si>
    <t>AIMORÉS134</t>
  </si>
  <si>
    <t>PARAGUAÇÚ134</t>
  </si>
  <si>
    <t>IVAÍ134</t>
  </si>
  <si>
    <t>IVAÍ1234</t>
  </si>
  <si>
    <t>EATE3</t>
  </si>
  <si>
    <t>EBTE1</t>
  </si>
  <si>
    <t>EDTE123</t>
  </si>
  <si>
    <t>EDTE13</t>
  </si>
  <si>
    <t>ESDE1</t>
  </si>
  <si>
    <t>ESTE123</t>
  </si>
  <si>
    <t>ESTE13</t>
  </si>
  <si>
    <t>ETSE1</t>
  </si>
  <si>
    <t xml:space="preserve"> STC1</t>
  </si>
  <si>
    <t>STC1</t>
  </si>
  <si>
    <t>TRANSIRAPE5</t>
  </si>
  <si>
    <t>TRANSLESTE5</t>
  </si>
  <si>
    <t>TRANSUDESTE5</t>
  </si>
  <si>
    <t>¹ The RAPs must be grossed up of PIS/COFINS</t>
  </si>
  <si>
    <t>¹ As RAPs precisam ser adicionadas de PIS/COFINS</t>
  </si>
  <si>
    <t>² under construction (excluding reinforcements)</t>
  </si>
  <si>
    <t>² em construção</t>
  </si>
  <si>
    <r>
      <rPr>
        <vertAlign val="superscript"/>
        <sz val="10"/>
        <rFont val="Calibri"/>
        <family val="2"/>
        <scheme val="minor"/>
      </rPr>
      <t>3</t>
    </r>
    <r>
      <rPr>
        <sz val="10"/>
        <rFont val="Calibri"/>
        <family val="2"/>
        <scheme val="minor"/>
      </rPr>
      <t xml:space="preserve"> As taxas de remuneração foram ajustadas com base no Ofício Circular CVM nº 04/2020, que trata dos aspectos relevantes do CPC 47 e CPC 48 para as transmissoras.</t>
    </r>
  </si>
  <si>
    <r>
      <rPr>
        <vertAlign val="superscript"/>
        <sz val="10"/>
        <rFont val="Calibri"/>
        <family val="2"/>
        <scheme val="minor"/>
      </rPr>
      <t>4</t>
    </r>
    <r>
      <rPr>
        <sz val="10"/>
        <rFont val="Calibri"/>
        <family val="2"/>
        <scheme val="minor"/>
      </rPr>
      <t xml:space="preserve"> Alteração de metodologia de cálculo do ativo contratual impactou o saldo do ativo contratual da AIE no 1T21</t>
    </r>
  </si>
  <si>
    <r>
      <rPr>
        <vertAlign val="superscript"/>
        <sz val="10"/>
        <rFont val="Calibri"/>
        <family val="2"/>
        <scheme val="minor"/>
      </rPr>
      <t>5</t>
    </r>
    <r>
      <rPr>
        <sz val="10"/>
        <rFont val="Calibri"/>
        <family val="2"/>
        <scheme val="minor"/>
      </rPr>
      <t xml:space="preserve"> Change in the 4Q21 contractual asset balance as a result of the methodology adjustment related to the inclusion of EATE participation in Transmineiras.</t>
    </r>
  </si>
  <si>
    <r>
      <rPr>
        <vertAlign val="superscript"/>
        <sz val="10"/>
        <rFont val="Calibri"/>
        <family val="2"/>
        <scheme val="minor"/>
      </rPr>
      <t>5</t>
    </r>
    <r>
      <rPr>
        <sz val="10"/>
        <rFont val="Calibri"/>
        <family val="2"/>
        <scheme val="minor"/>
      </rPr>
      <t xml:space="preserve"> Alteração no saldo to Ativo Contratual do 4T21 devido ao ajuste na metodologia do calculo de inclusão da participação da EATE nas Transmineiras/TBE.</t>
    </r>
  </si>
  <si>
    <t>Projetos em construção - proporcional à participação da TAESA</t>
  </si>
  <si>
    <t>2015-2016</t>
  </si>
  <si>
    <t/>
  </si>
  <si>
    <r>
      <t>Saira</t>
    </r>
    <r>
      <rPr>
        <b/>
        <vertAlign val="superscript"/>
        <sz val="14"/>
        <rFont val="Calibri"/>
        <family val="2"/>
      </rPr>
      <t>₁</t>
    </r>
  </si>
  <si>
    <r>
      <t>Novatrans</t>
    </r>
    <r>
      <rPr>
        <vertAlign val="superscript"/>
        <sz val="11"/>
        <rFont val="Calibri"/>
        <family val="2"/>
        <scheme val="minor"/>
      </rPr>
      <t>2</t>
    </r>
  </si>
  <si>
    <r>
      <t>TSN</t>
    </r>
    <r>
      <rPr>
        <vertAlign val="superscript"/>
        <sz val="11"/>
        <rFont val="Calibri"/>
        <family val="2"/>
        <scheme val="minor"/>
      </rPr>
      <t>3</t>
    </r>
  </si>
  <si>
    <r>
      <t>São Pedro</t>
    </r>
    <r>
      <rPr>
        <vertAlign val="superscript"/>
        <sz val="11"/>
        <rFont val="Calibri"/>
        <family val="2"/>
        <scheme val="minor"/>
      </rPr>
      <t>4</t>
    </r>
  </si>
  <si>
    <r>
      <t>ATE</t>
    </r>
    <r>
      <rPr>
        <vertAlign val="superscript"/>
        <sz val="11"/>
        <rFont val="Calibri"/>
        <family val="2"/>
        <scheme val="minor"/>
      </rPr>
      <t>5</t>
    </r>
  </si>
  <si>
    <r>
      <t>ATE III</t>
    </r>
    <r>
      <rPr>
        <vertAlign val="superscript"/>
        <sz val="11"/>
        <rFont val="Calibri"/>
        <family val="2"/>
        <scheme val="minor"/>
      </rPr>
      <t>6</t>
    </r>
  </si>
  <si>
    <t xml:space="preserve">Obs: Os valores apresentados na tabela acima consideram os custos de implementação de infraestrutura em cada um dos projetos pelo regime de competência, em linha com o resultado em IFRS divulgado pela companhia. Os valores apresentados de reforços (Novatrans, TSN, São Pedro e ATE) em 2023 e 6M24 são majoritariamente referentes às REAs destacadas neste documento, mas podem considerar reforços de menor porte que não foram mencionados aqui. (1) O valor de 2023 inclui o pagamento da indenização de R$ 870,6 MM à concessionária anterior. Como a indenização está atrelada à parte do empreendimento que já se encontra em operação, a Companhia tratou a transação como uma aquisição de ativo de contrato de concessão, registrando em seu ativo exatamente o valor desembolsado, portanto, não afetando a demonstração de resultado em IFRS do trimestre. (2) Os valores de Novatrans são principalmente referentes aos reforços autorizados através das Resoluções Autorizativas ANEEL (REA) nº 12.850/2022 e 12.823/2022. (3) O valor da TSN é principalmente referente ao reforço autorizado através da Resolução Autorizativa ANEEL (REA) nº 13.194/2022. (4) O valor de São Pedro é principalmente referente ao reforço autorizado através da Resolução Autorizativa ANEEL (REA) nº 15.027/2024. (5) O valor da ATE é principalmente referente ao reforço autorizado através da Resolução Autorizativa ANEEL (REA) nº 14.819/2023. </t>
  </si>
  <si>
    <t>Projects under Construction - proportional to TAESA's stake</t>
  </si>
  <si>
    <t>Implementation Cost (Capex)</t>
  </si>
  <si>
    <t>R$ 000</t>
  </si>
  <si>
    <t xml:space="preserve">Regulatory </t>
  </si>
  <si>
    <t>R$ mil</t>
  </si>
  <si>
    <t>Income Statement</t>
  </si>
  <si>
    <t>GROSS OPERATING REVENUES</t>
  </si>
  <si>
    <t>RECEITA OPERACIONAL BRUTA</t>
  </si>
  <si>
    <t>Power transmission revenues</t>
  </si>
  <si>
    <t>Operação e manutenção</t>
  </si>
  <si>
    <t xml:space="preserve">Remuneration of contractual assets </t>
  </si>
  <si>
    <t>Monetary restatement of contractual assets</t>
  </si>
  <si>
    <t>TOTAL GROSS REVENUES</t>
  </si>
  <si>
    <t>TOTAL DA RECEITA OPERACIONAL BRUTA</t>
  </si>
  <si>
    <t>RGR, P&amp;D, TFSEE, CDE and PROINFA</t>
  </si>
  <si>
    <t>Other Deductions</t>
  </si>
  <si>
    <t>Outras deduções</t>
  </si>
  <si>
    <t>NET REVENUES</t>
  </si>
  <si>
    <t>RECEITA OPERACIONAL LÍQUIDA</t>
  </si>
  <si>
    <t>Personnel</t>
  </si>
  <si>
    <t>Pessoal</t>
  </si>
  <si>
    <t>Material</t>
  </si>
  <si>
    <t>Third party services</t>
  </si>
  <si>
    <t>Serviços de terceiros</t>
  </si>
  <si>
    <t>Other operating expenses</t>
  </si>
  <si>
    <t>Outras despesas operacionais</t>
  </si>
  <si>
    <t>Costs, Expenses and D&amp;A</t>
  </si>
  <si>
    <t>Custos, Despesas e D&amp;A</t>
  </si>
  <si>
    <t>Gains (losses) on company acquisitions</t>
  </si>
  <si>
    <t>Ganhos (perdas) nas aquisições de empresas</t>
  </si>
  <si>
    <t>GROSS PROFIT</t>
  </si>
  <si>
    <t>RESULTADO OPERACIONAL ANTES DO RESULTADO FINANCEIRO</t>
  </si>
  <si>
    <t>Financial Revenues</t>
  </si>
  <si>
    <t>Receita financeira</t>
  </si>
  <si>
    <t>Revenues from financial investments</t>
  </si>
  <si>
    <t>Renda de aplicação financeira</t>
  </si>
  <si>
    <t>Other financial revenues</t>
  </si>
  <si>
    <t>Outras Receitas financeiras</t>
  </si>
  <si>
    <t>Financial Expenses</t>
  </si>
  <si>
    <t>Despesas financeiras</t>
  </si>
  <si>
    <t>Borrowings and financing</t>
  </si>
  <si>
    <t>Empréstimos e financiamentos</t>
  </si>
  <si>
    <t xml:space="preserve"> - Interests Incurred</t>
  </si>
  <si>
    <t xml:space="preserve"> - Juros incorridos</t>
  </si>
  <si>
    <t xml:space="preserve"> - Monetary Variation  </t>
  </si>
  <si>
    <t>- Variações monetárias</t>
  </si>
  <si>
    <t xml:space="preserve"> - Exchange variation</t>
  </si>
  <si>
    <t>- Variação cambial</t>
  </si>
  <si>
    <t xml:space="preserve"> - Fair value adjustment</t>
  </si>
  <si>
    <t>- Ajuste ao valor justo</t>
  </si>
  <si>
    <t>Financial instrument</t>
  </si>
  <si>
    <t>Instrumentos financeiros derivativos</t>
  </si>
  <si>
    <t>- Juros incorridos</t>
  </si>
  <si>
    <t xml:space="preserve"> - Exchange Variation  </t>
  </si>
  <si>
    <t xml:space="preserve">Debentures </t>
  </si>
  <si>
    <t>Debêntures</t>
  </si>
  <si>
    <t xml:space="preserve"> - Interests incurred</t>
  </si>
  <si>
    <t>-  Mark to market</t>
  </si>
  <si>
    <t>- Marcação a Mercado</t>
  </si>
  <si>
    <t xml:space="preserve">Leasing </t>
  </si>
  <si>
    <t>Despesa Financeira –  Arrendamento</t>
  </si>
  <si>
    <t>Other financial expenses</t>
  </si>
  <si>
    <t>Outras Despesas Financeiras - Líquidas de Receitas</t>
  </si>
  <si>
    <t>Resultado financeiro</t>
  </si>
  <si>
    <t>NET INCOME BEFORE INCOME TAXES</t>
  </si>
  <si>
    <t>RESULTADO ANTES DOS TRIBUTOS SOBRE O LUCRO</t>
  </si>
  <si>
    <t>NET INCOME</t>
  </si>
  <si>
    <t>RESULTADO DO EXERCÍCIO</t>
  </si>
  <si>
    <t>English Cumulative</t>
  </si>
  <si>
    <t>*Income statements restated according to explanatory note no. 4 of the ITR ended on June 30, 2024.</t>
  </si>
  <si>
    <t>* Income statement restated in accordance with explanatory note no. 4 of the interim financial statements (ITR) for the quarter ending on March 31, 2025</t>
  </si>
  <si>
    <t>1Q11</t>
  </si>
  <si>
    <t>2Q11</t>
  </si>
  <si>
    <t>3Q11</t>
  </si>
  <si>
    <t>4Q11</t>
  </si>
  <si>
    <t>1Q12</t>
  </si>
  <si>
    <t>2Q12</t>
  </si>
  <si>
    <t>3Q12</t>
  </si>
  <si>
    <t>4Q12</t>
  </si>
  <si>
    <t>1Q13</t>
  </si>
  <si>
    <t>2Q13</t>
  </si>
  <si>
    <t>3Q13</t>
  </si>
  <si>
    <t>4Q13</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</si>
  <si>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</si>
  <si>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</si>
  <si>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</si>
  <si>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</si>
  <si>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</si>
  <si>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</si>
  <si>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</si>
  <si>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</si>
  <si>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</si>
  <si>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</si>
  <si>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</si>
  <si>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</si>
  <si>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</si>
  <si>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</si>
  <si>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</si>
  <si>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</si>
  <si>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</si>
  <si>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</si>
  <si>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</si>
  <si>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</si>
  <si>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</si>
  <si>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</si>
  <si>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</si>
  <si>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</si>
  <si>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</si>
  <si>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</si>
  <si>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</si>
  <si>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</si>
  <si>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</si>
  <si>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</si>
  <si>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</si>
  <si>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</si>
  <si>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</si>
  <si>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</si>
  <si>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</si>
  <si>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</si>
  <si>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</si>
  <si>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2Q23*</t>
  </si>
  <si>
    <t>3Q23*</t>
  </si>
  <si>
    <t>4Q23</t>
  </si>
  <si>
    <t>1Q24*</t>
  </si>
  <si>
    <t>3Q24</t>
  </si>
  <si>
    <t>4Q24</t>
  </si>
  <si>
    <t>1Q25</t>
  </si>
  <si>
    <t>1Q20</t>
  </si>
  <si>
    <t>4Q23*</t>
  </si>
  <si>
    <t>Remuneration of Contractual</t>
  </si>
  <si>
    <t>Contractual Asset - Monetary adjustment</t>
  </si>
  <si>
    <t>COSTS AND OPERATING EXPENSES</t>
  </si>
  <si>
    <t>General and administrative expenses</t>
  </si>
  <si>
    <t>Other revenues due to UNISA acquisition</t>
  </si>
  <si>
    <t>NET FINANCIAL EXPENSES</t>
  </si>
  <si>
    <t>Interest expenses</t>
  </si>
  <si>
    <t>Monetary variation and Exchange Gains / Losses</t>
  </si>
  <si>
    <t>Fair value adjustment</t>
  </si>
  <si>
    <t>Participation of non-controlling shareholders</t>
  </si>
  <si>
    <t>The Company performed the adjustments and reclassificationsof its balance sheets as of March 31, 2020 in order to present such amounts for comparative purposes with the interim information as of March 31, 2021,due to the impacto of OFFICIAL-NOTICE /CVM/SNC/SEP/nº 04/2020 referring to CPC 47.</t>
  </si>
  <si>
    <t>Português Acumulado</t>
  </si>
  <si>
    <t>*Demonstrações de resultados reapresentadas conforme nota explicativa nº 4 do ITR findo em 30 de junho de 2024.</t>
  </si>
  <si>
    <t>* Demonstrações de resultados reapresentadas conforme nota explicativa nº 4 do ITR findo em 31 de março de 2025.</t>
  </si>
  <si>
    <t>1T11</t>
  </si>
  <si>
    <t>2T11</t>
  </si>
  <si>
    <t>3T11</t>
  </si>
  <si>
    <t>4T11</t>
  </si>
  <si>
    <t>1T12</t>
  </si>
  <si>
    <t>2T12</t>
  </si>
  <si>
    <t>3T12</t>
  </si>
  <si>
    <t>4T12</t>
  </si>
  <si>
    <t>1T13</t>
  </si>
  <si>
    <t>2T13</t>
  </si>
  <si>
    <t>3T13</t>
  </si>
  <si>
    <t>4T13</t>
  </si>
  <si>
    <t>1T14</t>
  </si>
  <si>
    <t>2T14</t>
  </si>
  <si>
    <t>3T14</t>
  </si>
  <si>
    <t>4T14</t>
  </si>
  <si>
    <t>1T15</t>
  </si>
  <si>
    <t>2T15</t>
  </si>
  <si>
    <t>3T15</t>
  </si>
  <si>
    <t>4T15</t>
  </si>
  <si>
    <t>1T16</t>
  </si>
  <si>
    <t>2T16</t>
  </si>
  <si>
    <t>3T16</t>
  </si>
  <si>
    <t>4T16</t>
  </si>
  <si>
    <t>2T17</t>
  </si>
  <si>
    <t>3T17</t>
  </si>
  <si>
    <t>4T17</t>
  </si>
  <si>
    <t>1T18</t>
  </si>
  <si>
    <t>2T18</t>
  </si>
  <si>
    <t>3T18</t>
  </si>
  <si>
    <t>4T18</t>
  </si>
  <si>
    <t>1T19</t>
  </si>
  <si>
    <t>2T19</t>
  </si>
  <si>
    <t>3T19</t>
  </si>
  <si>
    <t>4T19</t>
  </si>
  <si>
    <t>1T20</t>
  </si>
  <si>
    <t>2T20</t>
  </si>
  <si>
    <t>3T20</t>
  </si>
  <si>
    <t>4T20</t>
  </si>
  <si>
    <t>1T21</t>
  </si>
  <si>
    <t>2T21</t>
  </si>
  <si>
    <t>3T21</t>
  </si>
  <si>
    <t>4T21</t>
  </si>
  <si>
    <t>1T22</t>
  </si>
  <si>
    <t>2T22</t>
  </si>
  <si>
    <t>3T22</t>
  </si>
  <si>
    <t>4T22</t>
  </si>
  <si>
    <t>1T23*</t>
  </si>
  <si>
    <t>2T23*</t>
  </si>
  <si>
    <t>3T23*</t>
  </si>
  <si>
    <t>4T23</t>
  </si>
  <si>
    <t>1T24*</t>
  </si>
  <si>
    <t>3T24</t>
  </si>
  <si>
    <t>4T24</t>
  </si>
  <si>
    <t>1T25</t>
  </si>
  <si>
    <t>1T17</t>
  </si>
  <si>
    <t>4T23*</t>
  </si>
  <si>
    <t>Correção monetária do ativo contratual</t>
  </si>
  <si>
    <t>Outras Receitas</t>
  </si>
  <si>
    <t>CUSTOS DOS BENS E/OU SERVIÇOS VENDIDOS</t>
  </si>
  <si>
    <t>Serviços de Terceiros</t>
  </si>
  <si>
    <t>Gerais e Administrativas</t>
  </si>
  <si>
    <t>Outras despesas Operacionais</t>
  </si>
  <si>
    <t>Ganho na remensuração na aquisição do controle na UNISA</t>
  </si>
  <si>
    <t>RECEITAS (DESPESAS) FINANCEIRAS</t>
  </si>
  <si>
    <t>Despesas Financeiras</t>
  </si>
  <si>
    <t>Variações Monetárias e Cambiais</t>
  </si>
  <si>
    <t>Atualização a valor justo</t>
  </si>
  <si>
    <t>Arrendamento</t>
  </si>
  <si>
    <t>Outras Receitas (Despesas) Financeiras</t>
  </si>
  <si>
    <t>Resultado Financeiro</t>
  </si>
  <si>
    <t>Participação dos acionistas não-controladores</t>
  </si>
  <si>
    <t>A Companhia procedeu aos ajustes e reclassificações dos saldos em 31 de março de 2020 com o objetivo de apresentar tais valores para efeito de comparabilidade das Informações Intermediárias de 31 de março de 2021, em função do impacto do OFÍCIO-CIRCULAR/CVM/SNC/SEP/nº 04/2020 referente ao CPC 47.</t>
  </si>
  <si>
    <t>IFRS
(em R$ MM)</t>
  </si>
  <si>
    <t>1T24</t>
  </si>
  <si>
    <t>3T23</t>
  </si>
  <si>
    <t>2T23</t>
  </si>
  <si>
    <t>1T23</t>
  </si>
  <si>
    <t>Pré-ajustes</t>
  </si>
  <si>
    <t>Ajustes</t>
  </si>
  <si>
    <t>Apresentado</t>
  </si>
  <si>
    <t>Reapresentado</t>
  </si>
  <si>
    <t>Construção e indenização</t>
  </si>
  <si>
    <t>Depreciação de amortização</t>
  </si>
  <si>
    <t>IFRS
(R$ MM)</t>
  </si>
  <si>
    <t>1Q24</t>
  </si>
  <si>
    <t>3Q23</t>
  </si>
  <si>
    <t>2Q23</t>
  </si>
  <si>
    <t>1Q23</t>
  </si>
  <si>
    <t>Pre-adj.</t>
  </si>
  <si>
    <t>Adj.</t>
  </si>
  <si>
    <t>Published</t>
  </si>
  <si>
    <t>Restated</t>
  </si>
  <si>
    <t>REGULATÓRIO
(em R$ MM)</t>
  </si>
  <si>
    <t>REGULATORY
(R$ MM)</t>
  </si>
  <si>
    <t>Adjustment</t>
  </si>
  <si>
    <t>Ajuste</t>
  </si>
  <si>
    <t xml:space="preserve">Regulatório </t>
  </si>
  <si>
    <t>Balanço</t>
  </si>
  <si>
    <t>Assets</t>
  </si>
  <si>
    <t>Ativos</t>
  </si>
  <si>
    <t>Cash and cash equivalent</t>
  </si>
  <si>
    <t>Caixa e equivalentes de caixa</t>
  </si>
  <si>
    <t>Financial Investments</t>
  </si>
  <si>
    <t>Títulos e valores mobiliários</t>
  </si>
  <si>
    <t>Receivables</t>
  </si>
  <si>
    <t>Clientes</t>
  </si>
  <si>
    <t>Contractual Asset</t>
  </si>
  <si>
    <t>Ativo contratual de concessão</t>
  </si>
  <si>
    <t>Recoverable taxes</t>
  </si>
  <si>
    <t>Impostos e contribuições sociais</t>
  </si>
  <si>
    <t>Bonds and related deposits</t>
  </si>
  <si>
    <t>Cauções e depósitos vinculados</t>
  </si>
  <si>
    <t>Derivative financial instruments</t>
  </si>
  <si>
    <t xml:space="preserve">Dividends and interest on equity to receive </t>
  </si>
  <si>
    <t>Dividendos e JCP a receber</t>
  </si>
  <si>
    <t>Stocks</t>
  </si>
  <si>
    <t>Estoque</t>
  </si>
  <si>
    <t>Other Current Assets</t>
  </si>
  <si>
    <t>Outras contas a receber</t>
  </si>
  <si>
    <t>Total Current Assets</t>
  </si>
  <si>
    <t>Total do Ativo Circulante</t>
  </si>
  <si>
    <t>Títulos e valores mobiliários - não circulante</t>
  </si>
  <si>
    <t>Deferred income tax</t>
  </si>
  <si>
    <t>Tributos diferidos</t>
  </si>
  <si>
    <t>Deferred income tax and social contribution</t>
  </si>
  <si>
    <t>Impostos e contribuições diferidos</t>
  </si>
  <si>
    <t>Income tax and social contribution</t>
  </si>
  <si>
    <t>Investment</t>
  </si>
  <si>
    <t>Investimentos</t>
  </si>
  <si>
    <t>Contas a receber de concessionárias e permissionárias</t>
  </si>
  <si>
    <t>Escrow deposits</t>
  </si>
  <si>
    <t>Depósitos judiciais</t>
  </si>
  <si>
    <t>Financial instruments derivatives</t>
  </si>
  <si>
    <t>Other receivables</t>
  </si>
  <si>
    <t>Outras contas a receber</t>
  </si>
  <si>
    <t>Fixed Assets</t>
  </si>
  <si>
    <t>Imobilizado</t>
  </si>
  <si>
    <t>Intangible Assets</t>
  </si>
  <si>
    <t>Intangível</t>
  </si>
  <si>
    <t>Right of use</t>
  </si>
  <si>
    <t>Direito de uso</t>
  </si>
  <si>
    <t>Total Non Current Assets</t>
  </si>
  <si>
    <t>Total do Ativo Não Circulante</t>
  </si>
  <si>
    <t>Total Assets</t>
  </si>
  <si>
    <t>Total do Ativo</t>
  </si>
  <si>
    <t>Liabilities</t>
  </si>
  <si>
    <t>Passivos</t>
  </si>
  <si>
    <t>Trade accounts payable</t>
  </si>
  <si>
    <t>Fornecedores</t>
  </si>
  <si>
    <t>Impostos e contribuições  sociais</t>
  </si>
  <si>
    <t>Empréstimos e financiamentos</t>
  </si>
  <si>
    <t>Debentures</t>
  </si>
  <si>
    <t>Leasing liability</t>
  </si>
  <si>
    <t>Passivo de arrendamento</t>
  </si>
  <si>
    <t>Dividends to pay</t>
  </si>
  <si>
    <t>Dividendos e JCP a pagar</t>
  </si>
  <si>
    <t>Regulatory fees</t>
  </si>
  <si>
    <t>Taxas regulamentares</t>
  </si>
  <si>
    <t>Other payables</t>
  </si>
  <si>
    <t>Outras contas a pagar</t>
  </si>
  <si>
    <t>Total Current Liabilities</t>
  </si>
  <si>
    <t>Total do Passivo Circulante</t>
  </si>
  <si>
    <t>Deferred taxes and social contributions</t>
  </si>
  <si>
    <t>Impostos e contribuições diferidos</t>
  </si>
  <si>
    <t>Deferred Taxes</t>
  </si>
  <si>
    <t>Provisions for contingencies</t>
  </si>
  <si>
    <t>Provisão para contingências</t>
  </si>
  <si>
    <t>Provision for asset demobilization</t>
  </si>
  <si>
    <t>Provisão para desmobilização de ativos</t>
  </si>
  <si>
    <t>Special obligations</t>
  </si>
  <si>
    <t>Obrigações especiais</t>
  </si>
  <si>
    <t>Suppliers</t>
  </si>
  <si>
    <t xml:space="preserve">Total Non Current Liabilities </t>
  </si>
  <si>
    <t>Total do Passivo Não Circulante</t>
  </si>
  <si>
    <t>Total Liabilities</t>
  </si>
  <si>
    <t>Total do Passivo</t>
  </si>
  <si>
    <t>Shareholder's Equity</t>
  </si>
  <si>
    <t>Patrimônio Líquido</t>
  </si>
  <si>
    <t>Paid-in capital</t>
  </si>
  <si>
    <t>Capital social realizado</t>
  </si>
  <si>
    <t>Transaction costs with shareholders</t>
  </si>
  <si>
    <t>Custos de transações com acionistas</t>
  </si>
  <si>
    <t>Capital Reserve</t>
  </si>
  <si>
    <t>Reserva de capital</t>
  </si>
  <si>
    <t>Earnings reserve</t>
  </si>
  <si>
    <t>Reserva de lucros</t>
  </si>
  <si>
    <t>Proposed additional dividends</t>
  </si>
  <si>
    <t>Dividendos adicionais propostos</t>
  </si>
  <si>
    <t>Equity valuation adjustment</t>
  </si>
  <si>
    <t>Ajuste de avaliação patrimonial</t>
  </si>
  <si>
    <t>AFAC Reserve</t>
  </si>
  <si>
    <t>Reserva AFAC</t>
  </si>
  <si>
    <t xml:space="preserve">Interim dividends and interest on equity </t>
  </si>
  <si>
    <t>Dividendos Intercalares e Juros sobre Capital Próprio</t>
  </si>
  <si>
    <t>Accumulated profit (losses)</t>
  </si>
  <si>
    <t>Lucros (prejuízos) acumulados</t>
  </si>
  <si>
    <t>Current results</t>
  </si>
  <si>
    <t>Resultado do período</t>
  </si>
  <si>
    <t>Attributing interest of controlling shareholders</t>
  </si>
  <si>
    <t>Atribuído a participação dos acionistas controladores</t>
  </si>
  <si>
    <t>Participação de acionistas não controladores</t>
  </si>
  <si>
    <t>Total Shareholder's Equity</t>
  </si>
  <si>
    <t>Total do Patrimônio Líquido</t>
  </si>
  <si>
    <t>Total Liabilities and Shareholder's Equity</t>
  </si>
  <si>
    <t>Total do Passivo e do Patrimônio Líquido</t>
  </si>
  <si>
    <t>*Balance Sheet restated according to explanatory note no. 4 of the ITR ended on June 30, 2024.</t>
  </si>
  <si>
    <t>*Balanço Patrimonial reapresentado conforme nota explicativa nº 4 do ITR findo em 30 de junho de 2024.</t>
  </si>
  <si>
    <t>Ativo</t>
  </si>
  <si>
    <t>Financial Derivatives</t>
  </si>
  <si>
    <t>Dividendos e JCP a Receber</t>
  </si>
  <si>
    <t>Inventory</t>
  </si>
  <si>
    <t>Concession Receivables</t>
  </si>
  <si>
    <t>0</t>
  </si>
  <si>
    <t>Recebíveis de concessão de serviços</t>
  </si>
  <si>
    <t>Passivo</t>
  </si>
  <si>
    <t>Financial instruments: derivatives - swap</t>
  </si>
  <si>
    <t>Provisions for tax, social security, labor and civil contingencies</t>
  </si>
  <si>
    <t>Total Non Current Liabilities</t>
  </si>
  <si>
    <t>Patrimônio líquido</t>
  </si>
  <si>
    <t>Capital social Realizado</t>
  </si>
  <si>
    <t>Reserva de Capital</t>
  </si>
  <si>
    <t>Dividendos intercalares e JCP</t>
  </si>
  <si>
    <t>AFAC reserve</t>
  </si>
  <si>
    <t>Accumulated losses</t>
  </si>
  <si>
    <t>Prejuízos Acumulados</t>
  </si>
  <si>
    <t>Period Earnings</t>
  </si>
  <si>
    <t>Regulatorio</t>
  </si>
  <si>
    <t>Caixa e equivalentes de Caixa</t>
  </si>
  <si>
    <t>Ativo Contratual</t>
  </si>
  <si>
    <t>Prêmio de opção e compra</t>
  </si>
  <si>
    <t>Estoques</t>
  </si>
  <si>
    <t>Dividends and interest on equity receivable</t>
  </si>
  <si>
    <t>Dividendos a Receber</t>
  </si>
  <si>
    <t>Outros Ativos Circulantes</t>
  </si>
  <si>
    <t>Impostos e Contribuições Sociais Diferidos</t>
  </si>
  <si>
    <t xml:space="preserve">Impostos e Contribuições Sociais </t>
  </si>
  <si>
    <t>Investimento</t>
  </si>
  <si>
    <t>Depósitos Judicias</t>
  </si>
  <si>
    <t>Right of Use</t>
  </si>
  <si>
    <t>Passivo de Arrendamento</t>
  </si>
  <si>
    <t>Instrumentos financeiros derivativos-swap</t>
  </si>
  <si>
    <t>Dividendos a pagar</t>
  </si>
  <si>
    <t>Taxas regulamentares</t>
  </si>
  <si>
    <t>Swap differential payable</t>
  </si>
  <si>
    <t>Diferencial de swap a pagar</t>
  </si>
  <si>
    <t>Tributos diferidos</t>
  </si>
  <si>
    <t>Provisões fiscais. Previdenciárias. trabalhistas e cíveis</t>
  </si>
  <si>
    <t>Obrigações Especiais</t>
  </si>
  <si>
    <t>Shareholders' Equity</t>
  </si>
  <si>
    <t>Reserva de Lucros</t>
  </si>
  <si>
    <t>Accumulated Losses</t>
  </si>
  <si>
    <t>Current Earnings</t>
  </si>
  <si>
    <t>R$ '000</t>
  </si>
  <si>
    <t>Cash Flow from operating activities</t>
  </si>
  <si>
    <t>Fluxo de caixa das atividades operacionais</t>
  </si>
  <si>
    <t>Income for the period</t>
  </si>
  <si>
    <t>Adjusts to:</t>
  </si>
  <si>
    <t>Itens de resultado que não afetam o caixa:</t>
  </si>
  <si>
    <t>Equity Method (subsidiaries net income)</t>
  </si>
  <si>
    <t>Amortization of right of use</t>
  </si>
  <si>
    <t>Amortização de direito de uso</t>
  </si>
  <si>
    <t>Tax, social security, labor and civil provisions</t>
  </si>
  <si>
    <t>Provisões (Reversões) fiscais, trabalhistas e cíveis</t>
  </si>
  <si>
    <t>Environmental compensation provisions</t>
  </si>
  <si>
    <t>Provisão (Reversão) para compensação ambiental</t>
  </si>
  <si>
    <t>Receita de aplicações financeiras</t>
  </si>
  <si>
    <t>Implementation cost - provision suppliers</t>
  </si>
  <si>
    <t>Custo Implementação - provisão fornecedores</t>
  </si>
  <si>
    <t>Interest, monet. var. and exch. gains / losses and fair value adjust. on borr. and finan.</t>
  </si>
  <si>
    <t>Juros, var monet e cambiais líq e mtm sobre emprest e Financ</t>
  </si>
  <si>
    <t xml:space="preserve">Interest and inflation adjustment on debentures </t>
  </si>
  <si>
    <t>Juros e variações monetárias sobre debêntures</t>
  </si>
  <si>
    <t>Leasing liability interest</t>
  </si>
  <si>
    <t>Juros passivo de arrendamento</t>
  </si>
  <si>
    <t>Ganho (Perda) Instrumentos financeiros derivativos</t>
  </si>
  <si>
    <t>Imposto de renda e contribuição social correntes</t>
  </si>
  <si>
    <t>Income tax and social contribution deferred</t>
  </si>
  <si>
    <t>Imposto de renda e contribuição social diferidos</t>
  </si>
  <si>
    <t>Deferred taxes</t>
  </si>
  <si>
    <t>Remuneration of Contractual Asset</t>
  </si>
  <si>
    <t>Monetary Restatement of Financial Asset</t>
  </si>
  <si>
    <t>Correção monetária do ativo financeiro</t>
  </si>
  <si>
    <t>Monetary Restatement of Contractual Asset</t>
  </si>
  <si>
    <t>Income from monetary restatement of judicial deposits</t>
  </si>
  <si>
    <t>Receita de atualização monetária de depósitos judiciais</t>
  </si>
  <si>
    <t>Monetary restatement of contingencies expense</t>
  </si>
  <si>
    <t>Despesa de atualização monetária de contingências</t>
  </si>
  <si>
    <t>Onerous contract provision</t>
  </si>
  <si>
    <t>Provisão contrato oneroso</t>
  </si>
  <si>
    <t>Variable Portion Provision</t>
  </si>
  <si>
    <t>Provisão (Reversão) para parcela variável</t>
  </si>
  <si>
    <t>Changes in assets and liabilities:</t>
  </si>
  <si>
    <t>Variações nos ativos e passivos:</t>
  </si>
  <si>
    <t>(Increase) Reduction in customer balance</t>
  </si>
  <si>
    <t>(Aumento) Redução no saldo de clientes</t>
  </si>
  <si>
    <t>(Increase) Decrease in the Balance of Concession Contractual assets</t>
  </si>
  <si>
    <t>(Aumento) Redução no saldo do ativo contratual de concessão</t>
  </si>
  <si>
    <t>(Increase) Decrease in the balance of income tax and social contribution assets</t>
  </si>
  <si>
    <t>(Aumento) Redução no saldo de imp e contr sociais líquidos</t>
  </si>
  <si>
    <t>(Increase) Decrease in the balance of Income taxes and defered social contribution</t>
  </si>
  <si>
    <t>(Aumento) Redução no saldo de imp e contrib diferidos</t>
  </si>
  <si>
    <t>(Increase) Reduction in the balance of deferred taxes</t>
  </si>
  <si>
    <t>(Aumento) Redução no saldo de tributos diferidos</t>
  </si>
  <si>
    <t>(Increase) Decrease in the balance of other assets</t>
  </si>
  <si>
    <t>(Aumento) Redução no saldo de outros créditos</t>
  </si>
  <si>
    <t>(Increase) Decrease in balance of trade accounts payable</t>
  </si>
  <si>
    <t>Aumento (Redução) no saldo de fornecedores</t>
  </si>
  <si>
    <t>(Increase) Decrease in the balance of regulatory fees</t>
  </si>
  <si>
    <t>Aumento (Redução) no saldo de taxas regulamentares</t>
  </si>
  <si>
    <t>(Increase) Decrease in the balance of other payables</t>
  </si>
  <si>
    <t>Aumento (Redução) no saldo de outras contas a pagar</t>
  </si>
  <si>
    <t>Dividends earned from jointly controlled</t>
  </si>
  <si>
    <t>Dividendos recebidos das controladas</t>
  </si>
  <si>
    <t>Dividends and interest on equity earned from jointly controlled</t>
  </si>
  <si>
    <t>Dividendos e JCP recebidos das control em conjunto e colig</t>
  </si>
  <si>
    <t>Cash from operating activities</t>
  </si>
  <si>
    <t>Caixa gerado (aplicado) pelas atividades operacionais</t>
  </si>
  <si>
    <t>Income tax and social contribution paid</t>
  </si>
  <si>
    <t>Imposto de renda e contribuição social pagos</t>
  </si>
  <si>
    <t>Cash flow of investing activities</t>
  </si>
  <si>
    <t>Caixa líq. gerado (aplicado) pelas atividades operacionais</t>
  </si>
  <si>
    <t>Additions in property, intangible assets</t>
  </si>
  <si>
    <t>Fluxo de caixa das atividades de investimentos</t>
  </si>
  <si>
    <t>(Increase) Decrease in the balance of DTVM and other investments</t>
  </si>
  <si>
    <t>(Aumento) Redução no saldo de DTVM e outros investimentos</t>
  </si>
  <si>
    <t>(Additions) Write-offs in fixed and intangible assets</t>
  </si>
  <si>
    <t>(Adições) Baixas no imobilizado e intangível</t>
  </si>
  <si>
    <t>(Additions) Write-offs in investment</t>
  </si>
  <si>
    <t>(Adições) baixas no investimento</t>
  </si>
  <si>
    <t>Acquisition of associate companies</t>
  </si>
  <si>
    <t>Aquisição de controladas</t>
  </si>
  <si>
    <t>Acquisition of subsidiaries, net of cash acquired</t>
  </si>
  <si>
    <t>Aquisição de controladas, líquido do caixa adquirido</t>
  </si>
  <si>
    <t>Acquisition of jointly controlled subsidiaries</t>
  </si>
  <si>
    <t>Aquisição de controladas em conjunto</t>
  </si>
  <si>
    <t>Capital increase in the joint subsidiary</t>
  </si>
  <si>
    <t>Aquisição de coligadas</t>
  </si>
  <si>
    <t>Capital increase in associates</t>
  </si>
  <si>
    <t>Aumento de capital em controladas</t>
  </si>
  <si>
    <t>Capital increase in jointly-owned subsidiaries</t>
  </si>
  <si>
    <t>Aumento de capital em controladas em conjunto</t>
  </si>
  <si>
    <t>Advance for future capital increase in subsidiaries</t>
  </si>
  <si>
    <t>Adiantamento para futuro aumento de capital em controladas</t>
  </si>
  <si>
    <t>Cash Flow provided by financing activities</t>
  </si>
  <si>
    <t>Caixa líq. gerado (aplicado) das atividades de investimentos</t>
  </si>
  <si>
    <t>Payment of borrowings and financing (principal)</t>
  </si>
  <si>
    <t>Fluxo de caixa das atividades de financiamento</t>
  </si>
  <si>
    <t>Borrowing and financing</t>
  </si>
  <si>
    <t>Captação de empréstimos e financiamentos</t>
  </si>
  <si>
    <t>Payment of borrowing and financing - principal</t>
  </si>
  <si>
    <t>Pagamento de empréstimos e financiamentos - principal</t>
  </si>
  <si>
    <t>Payment of borrowing and financing - interest</t>
  </si>
  <si>
    <t>Pagamento de empréstimos e financiamentos - juros</t>
  </si>
  <si>
    <t>Captação de debêntures</t>
  </si>
  <si>
    <t>Payment of debentures (principal)</t>
  </si>
  <si>
    <t>Pagamento de debêntures - principal</t>
  </si>
  <si>
    <t>Payment of debentures (interest)</t>
  </si>
  <si>
    <t>Pagamento de debêntures - juros</t>
  </si>
  <si>
    <t>Payment of derivative financial instruments (interest)</t>
  </si>
  <si>
    <t>Pagamento de instrumentos financeiros derivativos - juros</t>
  </si>
  <si>
    <t>Receipt (payment) on settlement of financial instruments</t>
  </si>
  <si>
    <t>Recebimento (pagamento) na liquidação de instrumentos financ</t>
  </si>
  <si>
    <t>Payment of lease liabilities</t>
  </si>
  <si>
    <t>Pagamento de passivo de arrendamento</t>
  </si>
  <si>
    <t>Subsidiary Acquisition</t>
  </si>
  <si>
    <t>Aquisição de Participação de Controlada</t>
  </si>
  <si>
    <t xml:space="preserve">Payment of dividends and interest on equity </t>
  </si>
  <si>
    <t>Pagamento de dividendos e JCP</t>
  </si>
  <si>
    <t>Advance for future capital increase</t>
  </si>
  <si>
    <t>Adiantamento para futuro aumento de capital</t>
  </si>
  <si>
    <t>Capital increase</t>
  </si>
  <si>
    <t>Aumento de capital</t>
  </si>
  <si>
    <t>Others</t>
  </si>
  <si>
    <t>Outros</t>
  </si>
  <si>
    <t>Net Cash provided by financing activities</t>
  </si>
  <si>
    <t>Caixa líq. aplicado (gerado) nas atividades de financiamento</t>
  </si>
  <si>
    <t>Increase (Decrease) in cash and cash equivalents</t>
  </si>
  <si>
    <t>Aumento (Redução) no caixa e equivalentes de caixa</t>
  </si>
  <si>
    <t>Opening balance of cash and cash equivalents</t>
  </si>
  <si>
    <t>Saldo inicial do caixa e equivalentes de caixa</t>
  </si>
  <si>
    <t>Closing balance of cash and cash equivalents</t>
  </si>
  <si>
    <t>Saldo final do caixa e equivalentes de caixa</t>
  </si>
  <si>
    <t>Increase (decrease) in cash and cash equivalents</t>
  </si>
  <si>
    <t>TBE</t>
  </si>
  <si>
    <t>R$ 000                           IFRS</t>
  </si>
  <si>
    <t>Custos, despesas e D&amp;A</t>
  </si>
  <si>
    <t>Others deductions</t>
  </si>
  <si>
    <t xml:space="preserve">Contractual Asset Income </t>
  </si>
  <si>
    <t>Cost e expenses</t>
  </si>
  <si>
    <t>NET OPERATING REVENUES</t>
  </si>
  <si>
    <t>R$ 000                          Regulatory</t>
  </si>
  <si>
    <t>R$ 000                          Regulatório</t>
  </si>
  <si>
    <t>3T25</t>
  </si>
  <si>
    <t>3Q25</t>
  </si>
  <si>
    <t>Contractual Asset 3Q25</t>
  </si>
  <si>
    <t>IPCA + 4,7742%</t>
  </si>
  <si>
    <t xml:space="preserve">IPCA + 4,7605% </t>
  </si>
  <si>
    <t xml:space="preserve">IPCA + 5,8741% </t>
  </si>
  <si>
    <t>IPCA + 6,0653%</t>
  </si>
  <si>
    <t>IPCA + 6,2709%</t>
  </si>
  <si>
    <t>IGP-M + 5,8438%</t>
  </si>
  <si>
    <t>IPCA + 7,1690%</t>
  </si>
  <si>
    <t>18ª Debêntures</t>
  </si>
  <si>
    <t>IPCA + 7,1499%</t>
  </si>
  <si>
    <t>IPCA + 7,0564%</t>
  </si>
  <si>
    <t>IPCA + 3,995%</t>
  </si>
  <si>
    <t>SWAP 18ª Emissão</t>
  </si>
  <si>
    <t>CDI - 0,7306%</t>
  </si>
  <si>
    <t>CDI - 0,7862%</t>
  </si>
  <si>
    <t>IPCA + 4,5%</t>
  </si>
  <si>
    <t>IPCA + 4,8295%</t>
  </si>
  <si>
    <t>IPCA + 2,109%</t>
  </si>
  <si>
    <t>CDI + 1,9%</t>
  </si>
  <si>
    <t>IPCA + 7,4512%</t>
  </si>
  <si>
    <t>TJLP + 3,5%</t>
  </si>
  <si>
    <t>IPCA + 4,9982%</t>
  </si>
  <si>
    <t>18th Debentures</t>
  </si>
  <si>
    <t xml:space="preserve"> </t>
  </si>
  <si>
    <t>Dec-2018</t>
  </si>
  <si>
    <t>4Q25</t>
  </si>
  <si>
    <t>4T25</t>
  </si>
  <si>
    <t>São Pedro **</t>
  </si>
  <si>
    <t>(**) São Pedro passou a ser tributado pelo lucro real em janeiro de 2026.</t>
  </si>
  <si>
    <t>Rating da Emissão</t>
  </si>
  <si>
    <t>19ª Debêntures</t>
  </si>
  <si>
    <t>CDI + 0,60%</t>
  </si>
  <si>
    <t>20ª Debêntures</t>
  </si>
  <si>
    <t xml:space="preserve">IPCA + 6,47% </t>
  </si>
  <si>
    <t>12º, 13º , 14º e 15º ano</t>
  </si>
  <si>
    <t>SWAP 17ª Emissão</t>
  </si>
  <si>
    <t>CDI + 0,84%</t>
  </si>
  <si>
    <t xml:space="preserve">14º Debêntures </t>
  </si>
  <si>
    <t>CDI + 0,47%</t>
  </si>
  <si>
    <t>CDI + 0,39%</t>
  </si>
  <si>
    <t>10º Debêntures</t>
  </si>
  <si>
    <t xml:space="preserve"> 2º, 4º e 5º ano</t>
  </si>
  <si>
    <t>CDI + 0,18%</t>
  </si>
  <si>
    <t>1º, 2º ano</t>
  </si>
  <si>
    <t>Oct-2019</t>
  </si>
  <si>
    <t>Jan-2020</t>
  </si>
  <si>
    <t>May-2021</t>
  </si>
  <si>
    <t>Feb-2022</t>
  </si>
  <si>
    <t>May-2022</t>
  </si>
  <si>
    <t>Apr-2029</t>
  </si>
  <si>
    <t>Apr-2032</t>
  </si>
  <si>
    <t>Apr-2037</t>
  </si>
  <si>
    <t>Sep-2023</t>
  </si>
  <si>
    <t>Sep-2033</t>
  </si>
  <si>
    <t>Sep-2035</t>
  </si>
  <si>
    <t>Sep-2038</t>
  </si>
  <si>
    <t>Apr-2024</t>
  </si>
  <si>
    <t>Mar-2028</t>
  </si>
  <si>
    <t>Mar/2034</t>
  </si>
  <si>
    <t>Sep-2024</t>
  </si>
  <si>
    <t>Sep-2031</t>
  </si>
  <si>
    <t>Jan-2025</t>
  </si>
  <si>
    <t>Jan-2040</t>
  </si>
  <si>
    <t>Jul-2025</t>
  </si>
  <si>
    <t>Jul-2032</t>
  </si>
  <si>
    <t>Jul-2035</t>
  </si>
  <si>
    <t>19th Debentures</t>
  </si>
  <si>
    <t>Oct-2025</t>
  </si>
  <si>
    <t>Nov-2032</t>
  </si>
  <si>
    <t>20th Debentures</t>
  </si>
  <si>
    <t>Dez-2025</t>
  </si>
  <si>
    <t>Dez-2040</t>
  </si>
  <si>
    <t>12th,13th, 14th and 15th year</t>
  </si>
  <si>
    <t>Aug-2019</t>
  </si>
  <si>
    <t>Sep-2019</t>
  </si>
  <si>
    <t>SWAP 17th issuance</t>
  </si>
  <si>
    <t>SWAP 18th issuance</t>
  </si>
  <si>
    <t xml:space="preserve">Jul-2023 </t>
  </si>
  <si>
    <t>Feb-2019</t>
  </si>
  <si>
    <t>Dec-2019</t>
  </si>
  <si>
    <t>Dec-2023</t>
  </si>
  <si>
    <t>Sep-2029</t>
  </si>
  <si>
    <t>jun-2025</t>
  </si>
  <si>
    <t>nov-2025</t>
  </si>
  <si>
    <t>May-2030</t>
  </si>
  <si>
    <t>4th Debentures</t>
  </si>
  <si>
    <t>nov-2030</t>
  </si>
  <si>
    <t>1th, 2th year</t>
  </si>
  <si>
    <t>Oct-2014</t>
  </si>
  <si>
    <t>3th Debentures</t>
  </si>
  <si>
    <t>Apr-2021</t>
  </si>
  <si>
    <t>Jun-2025</t>
  </si>
  <si>
    <t>Contractual Asset 4Q25</t>
  </si>
  <si>
    <t>Ativo Contratual 3T25</t>
  </si>
  <si>
    <t>4T25 Ativo contratual</t>
  </si>
  <si>
    <r>
      <rPr>
        <vertAlign val="superscript"/>
        <sz val="10"/>
        <rFont val="Calibri"/>
        <family val="2"/>
        <scheme val="minor"/>
      </rPr>
      <t>3</t>
    </r>
    <r>
      <rPr>
        <sz val="10"/>
        <rFont val="Calibri"/>
        <family val="2"/>
        <scheme val="minor"/>
      </rPr>
      <t xml:space="preserve"> The remuneration rates were adjusted based on CVM Circular Letter No. 04/2020, which deals with the relevant aspects of CPC 47 and CPC 48 for    the transmission companies.</t>
    </r>
  </si>
  <si>
    <r>
      <rPr>
        <vertAlign val="superscript"/>
        <sz val="10"/>
        <rFont val="Calibri"/>
        <family val="2"/>
        <scheme val="minor"/>
      </rPr>
      <t>4</t>
    </r>
    <r>
      <rPr>
        <sz val="10"/>
        <rFont val="Calibri"/>
        <family val="2"/>
        <scheme val="minor"/>
      </rPr>
      <t xml:space="preserve"> Change in the calculation methodology of the contractual assets impacted the balance of AIE's contractual assets in 1Q21</t>
    </r>
  </si>
  <si>
    <t>¹ Valor proporcional à participação da TAESA</t>
  </si>
  <si>
    <r>
      <rPr>
        <vertAlign val="superscript"/>
        <sz val="11"/>
        <color rgb="FF808080"/>
        <rFont val="Calibri"/>
        <family val="2"/>
        <scheme val="minor"/>
      </rPr>
      <t>2</t>
    </r>
    <r>
      <rPr>
        <sz val="11"/>
        <color rgb="FF808080"/>
        <rFont val="Calibri"/>
        <family val="2"/>
        <scheme val="minor"/>
      </rPr>
      <t xml:space="preserve"> Empreendimento ou reforço em construção </t>
    </r>
  </si>
  <si>
    <r>
      <rPr>
        <vertAlign val="superscript"/>
        <sz val="11"/>
        <color rgb="FF808080"/>
        <rFont val="Calibri"/>
        <family val="2"/>
        <scheme val="minor"/>
      </rPr>
      <t>3</t>
    </r>
    <r>
      <rPr>
        <sz val="11"/>
        <color rgb="FF808080"/>
        <rFont val="Calibri"/>
        <family val="2"/>
        <scheme val="minor"/>
      </rPr>
      <t xml:space="preserve"> Concessão de Categoria II com ajuste pelo IPCA</t>
    </r>
  </si>
  <si>
    <r>
      <rPr>
        <vertAlign val="superscript"/>
        <sz val="11"/>
        <color theme="1" tint="0.499984740745262"/>
        <rFont val="Calibri"/>
        <family val="2"/>
        <scheme val="minor"/>
      </rPr>
      <t>4</t>
    </r>
    <r>
      <rPr>
        <sz val="11"/>
        <color theme="1" tint="0.499984740745262"/>
        <rFont val="Calibri"/>
        <family val="2"/>
        <scheme val="minor"/>
      </rPr>
      <t xml:space="preserve"> Reforços da TBE (REA.15573/2024)</t>
    </r>
  </si>
  <si>
    <r>
      <rPr>
        <vertAlign val="superscript"/>
        <sz val="11"/>
        <color theme="1" tint="0.499984740745262"/>
        <rFont val="Calibri"/>
        <family val="2"/>
        <scheme val="minor"/>
      </rPr>
      <t>5</t>
    </r>
    <r>
      <rPr>
        <sz val="11"/>
        <color theme="1" tint="0.499984740745262"/>
        <rFont val="Calibri"/>
        <family val="2"/>
        <scheme val="minor"/>
      </rPr>
      <t xml:space="preserve"> Energização de Tangará (parcial) e reforço de ATE III (REA nº 15.196/2024) em março de 2026</t>
    </r>
  </si>
  <si>
    <r>
      <rPr>
        <vertAlign val="superscript"/>
        <sz val="11"/>
        <color rgb="FF808080"/>
        <rFont val="Calibri"/>
        <family val="2"/>
        <scheme val="minor"/>
      </rPr>
      <t>2</t>
    </r>
    <r>
      <rPr>
        <sz val="11"/>
        <color rgb="FF808080"/>
        <rFont val="Calibri"/>
        <family val="2"/>
        <scheme val="minor"/>
      </rPr>
      <t xml:space="preserve"> Project or reinforcement under construction</t>
    </r>
  </si>
  <si>
    <r>
      <rPr>
        <vertAlign val="superscript"/>
        <sz val="11"/>
        <color rgb="FF808080"/>
        <rFont val="Calibri"/>
        <family val="2"/>
        <scheme val="minor"/>
      </rPr>
      <t>3</t>
    </r>
    <r>
      <rPr>
        <sz val="11"/>
        <color rgb="FF808080"/>
        <rFont val="Calibri"/>
        <family val="2"/>
        <scheme val="minor"/>
      </rPr>
      <t xml:space="preserve"> Category II Concession with IPCA Adjustment</t>
    </r>
  </si>
  <si>
    <r>
      <rPr>
        <vertAlign val="superscript"/>
        <sz val="11"/>
        <color theme="1" tint="0.499984740745262"/>
        <rFont val="Calibri"/>
        <family val="2"/>
        <scheme val="minor"/>
      </rPr>
      <t xml:space="preserve">4 </t>
    </r>
    <r>
      <rPr>
        <sz val="11"/>
        <color theme="1" tint="0.499984740745262"/>
        <rFont val="Calibri"/>
        <family val="2"/>
        <scheme val="minor"/>
      </rPr>
      <t>TBE reinforcements (REA.15,573/2024)</t>
    </r>
  </si>
  <si>
    <r>
      <rPr>
        <vertAlign val="superscript"/>
        <sz val="11"/>
        <color theme="1" tint="0.499984740745262"/>
        <rFont val="Calibri"/>
        <family val="2"/>
        <scheme val="minor"/>
      </rPr>
      <t>5</t>
    </r>
    <r>
      <rPr>
        <sz val="11"/>
        <color theme="1" tint="0.499984740745262"/>
        <rFont val="Calibri"/>
        <family val="2"/>
        <scheme val="minor"/>
      </rPr>
      <t xml:space="preserve"> Energization of Tangará (partial) and reinforcement of ATE III (REA nº 15,196/2024) in March 2026</t>
    </r>
  </si>
  <si>
    <r>
      <t xml:space="preserve">ATE III </t>
    </r>
    <r>
      <rPr>
        <vertAlign val="superscript"/>
        <sz val="10"/>
        <color theme="0" tint="-0.499984740745262"/>
        <rFont val="Calibri"/>
        <family val="2"/>
        <scheme val="minor"/>
      </rPr>
      <t>3 5</t>
    </r>
  </si>
  <si>
    <r>
      <t xml:space="preserve">Aimorés </t>
    </r>
    <r>
      <rPr>
        <vertAlign val="superscript"/>
        <sz val="10"/>
        <color theme="0" tint="-0.499984740745262"/>
        <rFont val="Calibri"/>
        <family val="2"/>
        <scheme val="minor"/>
      </rPr>
      <t>1</t>
    </r>
  </si>
  <si>
    <r>
      <t xml:space="preserve">Paraguaçu </t>
    </r>
    <r>
      <rPr>
        <vertAlign val="superscript"/>
        <sz val="10"/>
        <color theme="0" tint="-0.499984740745262"/>
        <rFont val="Calibri"/>
        <family val="2"/>
        <scheme val="minor"/>
      </rPr>
      <t>1</t>
    </r>
  </si>
  <si>
    <r>
      <t xml:space="preserve">STC </t>
    </r>
    <r>
      <rPr>
        <vertAlign val="superscript"/>
        <sz val="10"/>
        <color theme="0" tint="-0.499984740745262"/>
        <rFont val="Calibri"/>
        <family val="2"/>
        <scheme val="minor"/>
      </rPr>
      <t>1 3</t>
    </r>
  </si>
  <si>
    <r>
      <t xml:space="preserve">EBTE </t>
    </r>
    <r>
      <rPr>
        <vertAlign val="superscript"/>
        <sz val="10"/>
        <color theme="0" tint="-0.499984740745262"/>
        <rFont val="Calibri"/>
        <family val="2"/>
        <scheme val="minor"/>
      </rPr>
      <t>1</t>
    </r>
  </si>
  <si>
    <r>
      <t>ESDE</t>
    </r>
    <r>
      <rPr>
        <vertAlign val="superscript"/>
        <sz val="10"/>
        <color theme="0" tint="-0.499984740745262"/>
        <rFont val="Calibri"/>
        <family val="2"/>
        <scheme val="minor"/>
      </rPr>
      <t xml:space="preserve"> 1</t>
    </r>
  </si>
  <si>
    <r>
      <t xml:space="preserve">ETSE </t>
    </r>
    <r>
      <rPr>
        <vertAlign val="superscript"/>
        <sz val="10"/>
        <color theme="0" tint="-0.499984740745262"/>
        <rFont val="Calibri"/>
        <family val="2"/>
        <scheme val="minor"/>
      </rPr>
      <t>1</t>
    </r>
  </si>
  <si>
    <r>
      <t xml:space="preserve">ESTE </t>
    </r>
    <r>
      <rPr>
        <vertAlign val="superscript"/>
        <sz val="10"/>
        <color theme="0" tint="-0.499984740745262"/>
        <rFont val="Calibri"/>
        <family val="2"/>
        <scheme val="minor"/>
      </rPr>
      <t>1</t>
    </r>
  </si>
  <si>
    <r>
      <t xml:space="preserve">Ivaí </t>
    </r>
    <r>
      <rPr>
        <vertAlign val="superscript"/>
        <sz val="10"/>
        <color theme="0" tint="-0.499984740745262"/>
        <rFont val="Calibri"/>
        <family val="2"/>
        <scheme val="minor"/>
      </rPr>
      <t>1</t>
    </r>
  </si>
  <si>
    <r>
      <t xml:space="preserve">EDTE </t>
    </r>
    <r>
      <rPr>
        <vertAlign val="superscript"/>
        <sz val="10"/>
        <color theme="0" tint="-0.499984740745262"/>
        <rFont val="Calibri"/>
        <family val="2"/>
        <scheme val="minor"/>
      </rPr>
      <t>1</t>
    </r>
  </si>
  <si>
    <r>
      <t xml:space="preserve">São Pedro </t>
    </r>
    <r>
      <rPr>
        <vertAlign val="superscript"/>
        <sz val="10"/>
        <color theme="0" tint="-0.499984740745262"/>
        <rFont val="Calibri"/>
        <family val="2"/>
        <scheme val="minor"/>
      </rPr>
      <t xml:space="preserve">2 </t>
    </r>
  </si>
  <si>
    <r>
      <t xml:space="preserve">Ananaí </t>
    </r>
    <r>
      <rPr>
        <vertAlign val="superscript"/>
        <sz val="11"/>
        <color theme="0" tint="-0.499984740745262"/>
        <rFont val="Calibri"/>
        <family val="2"/>
        <scheme val="minor"/>
      </rPr>
      <t>2</t>
    </r>
  </si>
  <si>
    <r>
      <t>Tangará</t>
    </r>
    <r>
      <rPr>
        <sz val="10"/>
        <color theme="0" tint="-0.499984740745262"/>
        <rFont val="Calibri"/>
        <family val="2"/>
        <scheme val="minor"/>
      </rPr>
      <t xml:space="preserve"> </t>
    </r>
    <r>
      <rPr>
        <vertAlign val="superscript"/>
        <sz val="10"/>
        <color theme="0" tint="-0.499984740745262"/>
        <rFont val="Calibri"/>
        <family val="2"/>
        <scheme val="minor"/>
      </rPr>
      <t>2 5</t>
    </r>
  </si>
  <si>
    <r>
      <t xml:space="preserve">Saíra </t>
    </r>
    <r>
      <rPr>
        <vertAlign val="superscript"/>
        <sz val="11"/>
        <color theme="0" tint="-0.499984740745262"/>
        <rFont val="Calibri"/>
        <family val="2"/>
        <scheme val="minor"/>
      </rPr>
      <t>2</t>
    </r>
  </si>
  <si>
    <t>Juruá ²</t>
  </si>
  <si>
    <r>
      <t xml:space="preserve">ETAU </t>
    </r>
    <r>
      <rPr>
        <vertAlign val="superscript"/>
        <sz val="10"/>
        <color theme="0" tint="-0.499984740745262"/>
        <rFont val="Calibri"/>
        <family val="2"/>
        <scheme val="minor"/>
      </rPr>
      <t>1</t>
    </r>
  </si>
  <si>
    <t>ATE I ²</t>
  </si>
  <si>
    <r>
      <t xml:space="preserve">EATE </t>
    </r>
    <r>
      <rPr>
        <vertAlign val="superscript"/>
        <sz val="10"/>
        <color theme="0" tint="-0.499984740745262"/>
        <rFont val="Calibri"/>
        <family val="2"/>
        <scheme val="minor"/>
      </rPr>
      <t xml:space="preserve">1 </t>
    </r>
    <r>
      <rPr>
        <b/>
        <vertAlign val="superscript"/>
        <sz val="10"/>
        <color theme="0" tint="-0.499984740745262"/>
        <rFont val="Calibri"/>
        <family val="2"/>
        <scheme val="minor"/>
      </rPr>
      <t>4</t>
    </r>
  </si>
  <si>
    <r>
      <t>ETEP</t>
    </r>
    <r>
      <rPr>
        <vertAlign val="superscript"/>
        <sz val="10"/>
        <color theme="0" tint="-0.499984740745262"/>
        <rFont val="Calibri"/>
        <family val="2"/>
        <scheme val="minor"/>
      </rPr>
      <t xml:space="preserve"> 1</t>
    </r>
  </si>
  <si>
    <r>
      <t>ENTE</t>
    </r>
    <r>
      <rPr>
        <vertAlign val="superscript"/>
        <sz val="10"/>
        <color theme="0" tint="-0.499984740745262"/>
        <rFont val="Calibri"/>
        <family val="2"/>
        <scheme val="minor"/>
      </rPr>
      <t xml:space="preserve"> 1 </t>
    </r>
    <r>
      <rPr>
        <b/>
        <vertAlign val="superscript"/>
        <sz val="10"/>
        <color theme="0" tint="-0.499984740745262"/>
        <rFont val="Calibri"/>
        <family val="2"/>
        <scheme val="minor"/>
      </rPr>
      <t>4</t>
    </r>
  </si>
  <si>
    <r>
      <t>ECTE</t>
    </r>
    <r>
      <rPr>
        <vertAlign val="superscript"/>
        <sz val="10"/>
        <color theme="0" tint="-0.499984740745262"/>
        <rFont val="Calibri"/>
        <family val="2"/>
        <scheme val="minor"/>
      </rPr>
      <t xml:space="preserve"> 1</t>
    </r>
  </si>
  <si>
    <r>
      <t xml:space="preserve">ERTE </t>
    </r>
    <r>
      <rPr>
        <vertAlign val="superscript"/>
        <sz val="10"/>
        <color theme="0" tint="-0.499984740745262"/>
        <rFont val="Calibri"/>
        <family val="2"/>
        <scheme val="minor"/>
      </rPr>
      <t>1</t>
    </r>
  </si>
  <si>
    <r>
      <t xml:space="preserve">Lumitrans </t>
    </r>
    <r>
      <rPr>
        <vertAlign val="superscript"/>
        <sz val="10"/>
        <color theme="0" tint="-0.499984740745262"/>
        <rFont val="Calibri"/>
        <family val="2"/>
        <scheme val="minor"/>
      </rPr>
      <t>1</t>
    </r>
  </si>
  <si>
    <r>
      <t xml:space="preserve">Transleste </t>
    </r>
    <r>
      <rPr>
        <vertAlign val="superscript"/>
        <sz val="10"/>
        <color theme="0" tint="-0.499984740745262"/>
        <rFont val="Calibri"/>
        <family val="2"/>
        <scheme val="minor"/>
      </rPr>
      <t>1</t>
    </r>
  </si>
  <si>
    <r>
      <t>Transirapé</t>
    </r>
    <r>
      <rPr>
        <vertAlign val="superscript"/>
        <sz val="10"/>
        <color theme="0" tint="-0.499984740745262"/>
        <rFont val="Calibri"/>
        <family val="2"/>
        <scheme val="minor"/>
      </rPr>
      <t xml:space="preserve"> 1</t>
    </r>
  </si>
  <si>
    <r>
      <t xml:space="preserve">Transudeste </t>
    </r>
    <r>
      <rPr>
        <vertAlign val="superscript"/>
        <sz val="10"/>
        <color theme="0" tint="-0.499984740745262"/>
        <rFont val="Calibri"/>
        <family val="2"/>
        <scheme val="minor"/>
      </rPr>
      <t>1</t>
    </r>
  </si>
  <si>
    <t>single</t>
  </si>
  <si>
    <t>Nov-2018</t>
  </si>
  <si>
    <t>Note: The amounts presented in the table above consider the implementation of infrastructure costs in each of the projects on an accrual basis, in line with the IFRS Results disclosed by the Company. The values presented for reinforcements (Novatrans, TSN, São Pedro and ATE) in 2023 refer mostly to the REAs highlighted in this document, but may, at times, also consider smaller reinforcements not mentioned herein. (1) The 2023 amount includes the indemnity payment of R$ 870.6 MM to the previous concessionaire. Since the indemnity is related to the operational portion of the project, the Company treated the transaction as a contractual asset acquisition, registering the exact value disbursed in its asset base, thus not affecting the IFRS income statements in the quarter. (2) Values show for Novatrans reflect the large-scale reinforcements authorized via the Authoritative Resolutions (REA) no. 12.850/2022 and 12.823/2022. (3) Values show for TSN reflect the large-scale reinforcements authorized via the Authoritative Resolutions (REA) no. 13.194/2022. (4) Values show for São Pedro reflect the large-scale reinforcements authorized via the Authoritative Resolutions (REA) no. 15.027/2024. (5) Values show for ATE reflect the large-scale reinforcements authorized via the Authoritative Resolutions (REA) no. 14.819/2023.</t>
  </si>
  <si>
    <t>*** As empresas ENTE e ETEP estão em processo de renovação do benefício fiscal SUDAM.   </t>
  </si>
  <si>
    <t>** São Pedro will be taxed under the real profit tax regime starting in January 2026.</t>
  </si>
  <si>
    <t>*** The companies ENTE and ETEP are in the process of renewing their SUDAM tax benefit.</t>
  </si>
  <si>
    <r>
      <t xml:space="preserve">   </t>
    </r>
    <r>
      <rPr>
        <sz val="9"/>
        <color theme="1"/>
        <rFont val="Arial"/>
        <family val="2"/>
      </rPr>
      <t>(1) The benefit will be obtained when the project becomes operational, which is when the benefit period will also be determined</t>
    </r>
  </si>
  <si>
    <t>Release 4Q25/2025</t>
  </si>
  <si>
    <t>Release 4T25/2025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</si>
</sst>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0">
    <numFmt numFmtId="6" formatCode="&quot;R$&quot;\ #,##0;[Red]\-&quot;R$&quot;\ #,##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_(* #,##0_);_(* \(#,##0\);_(* &quot;-&quot;_);_(@_)"/>
    <numFmt numFmtId="165" formatCode="_(* #,##0.00_);_(* \(#,##0.00\);_(* &quot;-&quot;??_);_(@_)"/>
    <numFmt numFmtId="166" formatCode="_(* #,##0_);_(* \(#,##0\);_(* &quot;-&quot;??_);_(@_)"/>
    <numFmt numFmtId="167" formatCode="_(* #,##0.0_);_(* \(#,##0.0\);_(* &quot;-&quot;??_);_(@_)"/>
    <numFmt numFmtId="168" formatCode="_(* #,##0.000_);_(* \(#,##0.000\);_(* &quot;-&quot;??_);_(@_)"/>
    <numFmt numFmtId="169" formatCode="_-* #,##0_-;\-* #,##0_-;_-* &quot;-&quot;??_-;_-@_-"/>
    <numFmt numFmtId="170" formatCode="0.0%"/>
    <numFmt numFmtId="171" formatCode="#,##0.0"/>
    <numFmt numFmtId="172" formatCode="#,##0_ ;\-#,##0\ "/>
    <numFmt numFmtId="173" formatCode="_-* #,##0.0_-;\-* #,##0.0_-;_-* &quot;-&quot;??_-;_-@_-"/>
    <numFmt numFmtId="174" formatCode="_-* #,##0.00\ _€_-;\-* #,##0.00\ _€_-;_-* &quot;-&quot;??\ _€_-;_-@_-"/>
    <numFmt numFmtId="175" formatCode="_(&quot;R$ &quot;* #,##0.00_);_(&quot;R$ &quot;* \(#,##0.00\);_(&quot;R$ &quot;* &quot;-&quot;??_);_(@_)"/>
    <numFmt numFmtId="176" formatCode="&quot;$&quot;_(#,##0.00_);&quot;$&quot;\(#,##0.00\);&quot;$&quot;_(0.00_);@_)"/>
    <numFmt numFmtId="177" formatCode="\€_(#,##0.00_);\€\(#,##0.00\);\€_(0.00_);@_)"/>
    <numFmt numFmtId="178" formatCode="#\ ###\ ###\ ##0\ "/>
    <numFmt numFmtId="179" formatCode="_([$€]* #,##0.00_);_([$€]* \(#,##0.00\);_([$€]* &quot;-&quot;??_);_(@_)"/>
    <numFmt numFmtId="180" formatCode="_(##,##0,_);_(* \(##,##0,\);_(\ &quot;-&quot;_);_(@_)"/>
    <numFmt numFmtId="181" formatCode="_(##,##0.0,,_);_(* \(##,##0.0,,\);_(\ &quot;-&quot;_);_(@_)"/>
    <numFmt numFmtId="182" formatCode="0.0\ \p\p"/>
    <numFmt numFmtId="183" formatCode="_-* #,##0.0_-;\-* #,##0.0_-;_-* &quot;-&quot;?_-;_-@_-"/>
    <numFmt numFmtId="184" formatCode="_(##,##0.0,_);_(* \(##,##0.0,\);_(\ &quot;-&quot;_);_(@_)"/>
    <numFmt numFmtId="185" formatCode="mmm/yyyy"/>
    <numFmt numFmtId="186" formatCode="0.0"/>
    <numFmt numFmtId="187" formatCode="_(* #,##0.0_);_(* \(#,##0.0\);_(* &quot;-&quot;_);_(@_)"/>
    <numFmt numFmtId="188" formatCode="0.000"/>
    <numFmt numFmtId="189" formatCode="_(##,##0.00,,_);_(* \(##,##0.00,,\);_(\ &quot;-&quot;_);_(@_)"/>
    <numFmt numFmtId="190" formatCode="_(##,##0.00000,,_);_(* \(##,##0.00000,,\);_(\ &quot;-&quot;_);_(@_)"/>
    <numFmt numFmtId="191" formatCode="_(##,##0.000000,,_);_(* \(##,##0.000000,,\);_(\ &quot;-&quot;_);_(@_)"/>
    <numFmt numFmtId="192" formatCode="_(##,##0.0000000,,_);_(* \(##,##0.0000000,,\);_(\ &quot;-&quot;_);_(@_)"/>
    <numFmt numFmtId="193" formatCode="0.000%"/>
    <numFmt numFmtId="194" formatCode="0.0000%"/>
    <numFmt numFmtId="195" formatCode="_(##,##0.00000000,_);_(* \(##,##0.00000000,\);_(\ &quot;-&quot;_);_(@_)"/>
    <numFmt numFmtId="196" formatCode="_(##,##0.00,_);_(* \(##,##0.00,\);_(\ &quot;-&quot;_);_(@_)"/>
    <numFmt numFmtId="197" formatCode="_(##,##0.0000000,_);_(* \(##,##0.0000000,\);_(\ &quot;-&quot;_);_(@_)"/>
    <numFmt numFmtId="198" formatCode="0.0000"/>
  </numFmts>
  <fonts count="127">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sz val="11"/>
      <color theme="0" tint="-0.499984740745262"/>
      <name val="Calibri"/>
      <family val="2"/>
      <scheme val="minor"/>
    </font>
    <font>
      <b/>
      <sz val="11"/>
      <color rgb="FF808080"/>
      <name val="Calibri"/>
      <family val="2"/>
      <scheme val="minor"/>
    </font>
    <font>
      <sz val="11"/>
      <color rgb="FF80808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b/>
      <sz val="11"/>
      <color indexed="8"/>
      <name val="Calibri"/>
      <family val="2"/>
    </font>
    <font>
      <u/>
      <sz val="11"/>
      <color theme="10"/>
      <name val="Calibri"/>
      <family val="2"/>
      <scheme val="minor"/>
    </font>
    <font>
      <sz val="10"/>
      <name val="Arial"/>
      <family val="2"/>
    </font>
    <font>
      <sz val="10"/>
      <name val="Arial"/>
      <family val="2"/>
    </font>
    <font>
      <sz val="10"/>
      <color theme="1"/>
      <name val="Calibri"/>
      <family val="2"/>
      <scheme val="minor"/>
    </font>
    <font>
      <sz val="10"/>
      <name val="Arial"/>
      <family val="2"/>
    </font>
    <font>
      <sz val="12"/>
      <color rgb="FF808080"/>
      <name val="Calibri"/>
      <family val="2"/>
      <scheme val="minor"/>
    </font>
    <font>
      <sz val="12"/>
      <color theme="1"/>
      <name val="Calibri"/>
      <family val="2"/>
      <scheme val="minor"/>
    </font>
    <font>
      <b/>
      <sz val="12"/>
      <name val="Calibri"/>
      <family val="2"/>
      <scheme val="minor"/>
    </font>
    <font>
      <b/>
      <sz val="12"/>
      <color rgb="FF808080"/>
      <name val="Calibri"/>
      <family val="2"/>
      <scheme val="minor"/>
    </font>
    <font>
      <u/>
      <sz val="12"/>
      <color theme="10"/>
      <name val="Calibri"/>
      <family val="2"/>
      <scheme val="minor"/>
    </font>
    <font>
      <sz val="11"/>
      <color theme="1" tint="0.34998626667073579"/>
      <name val="Calibri"/>
      <family val="2"/>
      <scheme val="minor"/>
    </font>
    <font>
      <sz val="12"/>
      <color theme="1" tint="0.34998626667073579"/>
      <name val="Calibri"/>
      <family val="2"/>
      <scheme val="minor"/>
    </font>
    <font>
      <sz val="10"/>
      <name val="Arial"/>
      <family val="2"/>
    </font>
    <font>
      <b/>
      <sz val="22"/>
      <color indexed="18"/>
      <name val="Arial"/>
      <family val="2"/>
    </font>
    <font>
      <sz val="9"/>
      <color indexed="8"/>
      <name val="Arial"/>
      <family val="2"/>
    </font>
    <font>
      <b/>
      <sz val="10"/>
      <color indexed="18"/>
      <name val="Arial"/>
      <family val="2"/>
    </font>
    <font>
      <b/>
      <u val="singleAccounting"/>
      <sz val="10"/>
      <color indexed="18"/>
      <name val="Arial"/>
      <family val="2"/>
    </font>
    <font>
      <sz val="10"/>
      <name val="Geneva"/>
      <family val="2"/>
    </font>
    <font>
      <sz val="7"/>
      <name val="SwitzerlandLight"/>
    </font>
    <font>
      <sz val="10"/>
      <name val="Courier"/>
      <family val="3"/>
    </font>
    <font>
      <sz val="10"/>
      <color theme="1"/>
      <name val="Arial"/>
      <family val="2"/>
    </font>
    <font>
      <sz val="8"/>
      <color indexed="10"/>
      <name val="MS Sans Serif"/>
      <family val="2"/>
    </font>
    <font>
      <sz val="10"/>
      <name val="Arial"/>
      <family val="2"/>
    </font>
    <font>
      <sz val="10"/>
      <name val="Arial"/>
      <family val="2"/>
    </font>
    <font>
      <b/>
      <sz val="12"/>
      <color theme="0" tint="-0.499984740745262"/>
      <name val="Calibri"/>
      <family val="2"/>
      <scheme val="minor"/>
    </font>
    <font>
      <sz val="12"/>
      <color theme="1" tint="0.499984740745262"/>
      <name val="Calibri"/>
      <family val="2"/>
      <scheme val="minor"/>
    </font>
    <font>
      <sz val="10"/>
      <color theme="1" tint="0.14999847407452621"/>
      <name val="Calibri"/>
      <family val="2"/>
      <scheme val="minor"/>
    </font>
    <font>
      <b/>
      <sz val="10.5"/>
      <color theme="1" tint="0.14999847407452621"/>
      <name val="Calibri"/>
      <family val="2"/>
      <scheme val="minor"/>
    </font>
    <font>
      <b/>
      <sz val="10"/>
      <color theme="1" tint="0.14999847407452621"/>
      <name val="Calibri"/>
      <family val="2"/>
      <scheme val="minor"/>
    </font>
    <font>
      <sz val="11"/>
      <color theme="1" tint="0.14999847407452621"/>
      <name val="Calibri"/>
      <family val="2"/>
      <scheme val="minor"/>
    </font>
    <font>
      <sz val="10.5"/>
      <color theme="1" tint="0.14999847407452621"/>
      <name val="Calibri"/>
      <family val="2"/>
      <scheme val="minor"/>
    </font>
    <font>
      <b/>
      <sz val="10"/>
      <color theme="0"/>
      <name val="Calibri"/>
      <family val="2"/>
      <scheme val="minor"/>
    </font>
    <font>
      <b/>
      <sz val="10"/>
      <color theme="1"/>
      <name val="Calibri"/>
      <family val="2"/>
      <scheme val="minor"/>
    </font>
    <font>
      <b/>
      <sz val="11"/>
      <color theme="1" tint="0.14999847407452621"/>
      <name val="Calibri"/>
      <family val="2"/>
      <scheme val="minor"/>
    </font>
    <font>
      <b/>
      <sz val="12"/>
      <color theme="0"/>
      <name val="Calibri"/>
      <family val="2"/>
      <scheme val="minor"/>
    </font>
    <font>
      <sz val="10.5"/>
      <color theme="1"/>
      <name val="Calibri"/>
      <family val="2"/>
      <scheme val="minor"/>
    </font>
    <font>
      <sz val="10.5"/>
      <color theme="1" tint="0.34998626667073579"/>
      <name val="Calibri"/>
      <family val="2"/>
      <scheme val="minor"/>
    </font>
    <font>
      <b/>
      <sz val="10.5"/>
      <color theme="0"/>
      <name val="Calibri"/>
      <family val="2"/>
      <scheme val="minor"/>
    </font>
    <font>
      <b/>
      <sz val="10.5"/>
      <color rgb="FFFF0000"/>
      <name val="Calibri"/>
      <family val="2"/>
      <scheme val="minor"/>
    </font>
    <font>
      <b/>
      <sz val="11"/>
      <color rgb="FF000000"/>
      <name val="Calibri"/>
      <family val="2"/>
      <scheme val="minor"/>
    </font>
    <font>
      <sz val="11"/>
      <color rgb="FF000000"/>
      <name val="Calibri"/>
      <family val="2"/>
      <scheme val="minor"/>
    </font>
    <font>
      <sz val="11"/>
      <color rgb="FFFFFFFF"/>
      <name val="Calibri"/>
      <family val="2"/>
      <scheme val="minor"/>
    </font>
    <font>
      <sz val="12"/>
      <color theme="0" tint="-0.499984740745262"/>
      <name val="Calibri"/>
      <family val="2"/>
      <scheme val="minor"/>
    </font>
    <font>
      <b/>
      <sz val="10.5"/>
      <color theme="1"/>
      <name val="Calibri"/>
      <family val="2"/>
      <scheme val="minor"/>
    </font>
    <font>
      <sz val="11"/>
      <color theme="1"/>
      <name val="Calibri"/>
      <family val="2"/>
    </font>
    <font>
      <sz val="10"/>
      <color rgb="FF000000"/>
      <name val="Calibri"/>
      <family val="2"/>
      <scheme val="minor"/>
    </font>
    <font>
      <sz val="8"/>
      <name val="Calibri"/>
      <family val="2"/>
      <scheme val="minor"/>
    </font>
    <font>
      <sz val="10"/>
      <color theme="0" tint="-0.499984740745262"/>
      <name val="Calibri"/>
      <family val="2"/>
      <scheme val="minor"/>
    </font>
    <font>
      <u/>
      <sz val="10"/>
      <color theme="1"/>
      <name val="Calibri"/>
      <family val="2"/>
      <scheme val="minor"/>
    </font>
    <font>
      <u/>
      <sz val="10"/>
      <color theme="10"/>
      <name val="Calibri"/>
      <family val="2"/>
      <scheme val="minor"/>
    </font>
    <font>
      <sz val="10"/>
      <color rgb="FF808080"/>
      <name val="Calibri"/>
      <family val="2"/>
      <scheme val="minor"/>
    </font>
    <font>
      <sz val="10"/>
      <color theme="1" tint="0.34998626667073579"/>
      <name val="Calibri"/>
      <family val="2"/>
      <scheme val="minor"/>
    </font>
    <font>
      <vertAlign val="superscript"/>
      <sz val="10"/>
      <color rgb="FF808080"/>
      <name val="Calibri"/>
      <family val="2"/>
      <scheme val="minor"/>
    </font>
    <font>
      <sz val="9"/>
      <color indexed="81"/>
      <name val="Segoe UI"/>
      <family val="2"/>
    </font>
    <font>
      <b/>
      <sz val="9"/>
      <color indexed="81"/>
      <name val="Segoe UI"/>
      <family val="2"/>
    </font>
    <font>
      <sz val="8"/>
      <color theme="1"/>
      <name val="Calibri"/>
      <family val="2"/>
      <scheme val="minor"/>
    </font>
    <font>
      <b/>
      <sz val="12"/>
      <color rgb="FFFFFFFF"/>
      <name val="Calibri"/>
      <family val="2"/>
    </font>
    <font>
      <sz val="9"/>
      <color rgb="FF000000"/>
      <name val="Calibri"/>
      <family val="2"/>
    </font>
    <font>
      <sz val="9"/>
      <name val="Calibri"/>
      <family val="2"/>
    </font>
    <font>
      <sz val="8"/>
      <color theme="0" tint="-0.34998626667073579"/>
      <name val="Calibri"/>
      <family val="2"/>
      <scheme val="minor"/>
    </font>
    <font>
      <sz val="8"/>
      <color rgb="FFFF0000"/>
      <name val="Calibri"/>
      <family val="2"/>
      <scheme val="minor"/>
    </font>
    <font>
      <b/>
      <sz val="8"/>
      <color theme="0"/>
      <name val="Calibri"/>
      <family val="2"/>
      <scheme val="minor"/>
    </font>
    <font>
      <b/>
      <sz val="8"/>
      <name val="Calibri"/>
      <family val="2"/>
      <scheme val="minor"/>
    </font>
    <font>
      <vertAlign val="superscript"/>
      <sz val="11"/>
      <name val="Calibri"/>
      <family val="2"/>
      <scheme val="minor"/>
    </font>
    <font>
      <i/>
      <sz val="11"/>
      <color theme="1"/>
      <name val="Calibri"/>
      <family val="2"/>
      <scheme val="minor"/>
    </font>
    <font>
      <i/>
      <sz val="11"/>
      <name val="Calibri"/>
      <family val="2"/>
      <scheme val="minor"/>
    </font>
    <font>
      <b/>
      <sz val="11"/>
      <color theme="0" tint="-0.499984740745262"/>
      <name val="Calibri"/>
      <family val="2"/>
      <scheme val="minor"/>
    </font>
    <font>
      <b/>
      <u/>
      <sz val="11"/>
      <color theme="1"/>
      <name val="Calibri"/>
      <family val="2"/>
      <scheme val="minor"/>
    </font>
    <font>
      <strike/>
      <sz val="11"/>
      <color theme="1"/>
      <name val="Calibri"/>
      <family val="2"/>
      <scheme val="minor"/>
    </font>
    <font>
      <sz val="18"/>
      <color theme="3"/>
      <name val="Cambria"/>
      <family val="2"/>
      <scheme val="major"/>
    </font>
    <font>
      <sz val="11"/>
      <color rgb="FF9C5700"/>
      <name val="Calibri"/>
      <family val="2"/>
      <scheme val="minor"/>
    </font>
    <font>
      <sz val="10.5"/>
      <name val="Calibri"/>
      <family val="2"/>
      <scheme val="minor"/>
    </font>
    <font>
      <vertAlign val="superscript"/>
      <sz val="10.5"/>
      <name val="Calibri"/>
      <family val="2"/>
      <scheme val="minor"/>
    </font>
    <font>
      <b/>
      <vertAlign val="superscript"/>
      <sz val="14"/>
      <name val="Calibri"/>
      <family val="2"/>
    </font>
    <font>
      <vertAlign val="superscript"/>
      <sz val="10"/>
      <name val="Calibri"/>
      <family val="2"/>
      <scheme val="minor"/>
    </font>
    <font>
      <sz val="10"/>
      <name val="Calibri"/>
      <family val="2"/>
      <scheme val="minor"/>
    </font>
    <font>
      <sz val="10"/>
      <color theme="1" tint="0.499984740745262"/>
      <name val="Calibri"/>
      <family val="2"/>
      <scheme val="minor"/>
    </font>
    <font>
      <b/>
      <sz val="9"/>
      <color theme="0"/>
      <name val="Calibri"/>
      <family val="2"/>
      <scheme val="minor"/>
    </font>
    <font>
      <sz val="9"/>
      <color theme="1"/>
      <name val="Calibri"/>
      <family val="2"/>
      <scheme val="minor"/>
    </font>
    <font>
      <sz val="9"/>
      <name val="Calibri"/>
      <family val="2"/>
      <scheme val="minor"/>
    </font>
    <font>
      <b/>
      <sz val="9"/>
      <color theme="1"/>
      <name val="Calibri"/>
      <family val="2"/>
      <scheme val="minor"/>
    </font>
    <font>
      <b/>
      <sz val="9"/>
      <name val="Calibri"/>
      <family val="2"/>
      <scheme val="minor"/>
    </font>
    <font>
      <sz val="10"/>
      <name val="Calibre"/>
    </font>
    <font>
      <i/>
      <sz val="10"/>
      <name val="Calibre"/>
    </font>
    <font>
      <sz val="10"/>
      <name val="Verdana"/>
      <family val="2"/>
    </font>
    <font>
      <b/>
      <sz val="11"/>
      <color theme="1" tint="0.249977111117893"/>
      <name val="Calibri"/>
      <family val="2"/>
      <scheme val="minor"/>
    </font>
    <font>
      <b/>
      <sz val="11"/>
      <color theme="2" tint="-0.749992370372631"/>
      <name val="Calibri"/>
      <family val="2"/>
      <scheme val="minor"/>
    </font>
    <font>
      <sz val="11"/>
      <color theme="1" tint="0.249977111117893"/>
      <name val="Calibri"/>
      <family val="2"/>
      <scheme val="minor"/>
    </font>
    <font>
      <b/>
      <sz val="11"/>
      <color rgb="FF4F6A57"/>
      <name val="Calibri"/>
      <family val="2"/>
      <scheme val="minor"/>
    </font>
    <font>
      <b/>
      <sz val="12"/>
      <color theme="1"/>
      <name val="Calibri"/>
      <family val="2"/>
      <scheme val="minor"/>
    </font>
    <font>
      <sz val="11"/>
      <color rgb="FF0070C0"/>
      <name val="Calibri"/>
      <family val="2"/>
      <scheme val="minor"/>
    </font>
    <font>
      <sz val="10"/>
      <color rgb="FF000000"/>
      <name val="Calibri"/>
      <family val="2"/>
    </font>
    <font>
      <sz val="10"/>
      <name val="Calibri"/>
      <family val="2"/>
    </font>
    <font>
      <vertAlign val="superscript"/>
      <sz val="11"/>
      <color rgb="FF808080"/>
      <name val="Calibri"/>
      <family val="2"/>
      <scheme val="minor"/>
    </font>
    <font>
      <sz val="11"/>
      <color theme="1" tint="0.499984740745262"/>
      <name val="Calibri"/>
      <family val="2"/>
      <scheme val="minor"/>
    </font>
    <font>
      <vertAlign val="superscript"/>
      <sz val="11"/>
      <color theme="1" tint="0.499984740745262"/>
      <name val="Calibri"/>
      <family val="2"/>
      <scheme val="minor"/>
    </font>
    <font>
      <vertAlign val="superscript"/>
      <sz val="10"/>
      <color theme="0" tint="-0.499984740745262"/>
      <name val="Calibri"/>
      <family val="2"/>
      <scheme val="minor"/>
    </font>
    <font>
      <vertAlign val="superscript"/>
      <sz val="11"/>
      <color theme="0" tint="-0.499984740745262"/>
      <name val="Calibri"/>
      <family val="2"/>
      <scheme val="minor"/>
    </font>
    <font>
      <b/>
      <vertAlign val="superscript"/>
      <sz val="10"/>
      <color theme="0" tint="-0.499984740745262"/>
      <name val="Calibri"/>
      <family val="2"/>
      <scheme val="minor"/>
    </font>
    <font>
      <b/>
      <sz val="7"/>
      <color theme="1"/>
      <name val="Arial"/>
      <family val="2"/>
    </font>
    <font>
      <sz val="9"/>
      <color theme="1"/>
      <name val="Arial"/>
      <family val="2"/>
    </font>
  </fonts>
  <fills count="4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5376A"/>
        <bgColor indexed="64"/>
      </patternFill>
    </fill>
    <fill>
      <patternFill patternType="solid">
        <fgColor rgb="FF05286A"/>
        <bgColor indexed="64"/>
      </patternFill>
    </fill>
    <fill>
      <patternFill patternType="solid">
        <fgColor rgb="FFF4F7FA"/>
        <bgColor indexed="64"/>
      </patternFill>
    </fill>
    <fill>
      <patternFill patternType="solid">
        <fgColor rgb="FFFFFFFF"/>
        <bgColor indexed="64"/>
      </patternFill>
    </fill>
    <fill>
      <patternFill patternType="solid">
        <fgColor rgb="FFEAEAEA"/>
        <bgColor indexed="64"/>
      </patternFill>
    </fill>
    <fill>
      <patternFill patternType="solid">
        <fgColor rgb="FF002060"/>
        <bgColor indexed="64"/>
      </patternFill>
    </fill>
    <fill>
      <patternFill patternType="gray0625"/>
    </fill>
    <fill>
      <patternFill patternType="gray0625">
        <bgColor rgb="FFF4F7FA"/>
      </patternFill>
    </fill>
    <fill>
      <patternFill patternType="gray0625">
        <bgColor theme="0"/>
      </patternFill>
    </fill>
    <fill>
      <patternFill patternType="solid">
        <fgColor theme="0" tint="-0.14999847407452621"/>
        <bgColor indexed="64"/>
      </patternFill>
    </fill>
  </fills>
  <borders count="66">
    <border>
      <left/>
      <right/>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2"/>
      </top>
      <bottom style="double">
        <color indexed="62"/>
      </bottom>
      <diagonal/>
    </border>
    <border>
      <left style="thick">
        <color rgb="FF4F6A57"/>
      </left>
      <right style="thick">
        <color rgb="FF4F6A57"/>
      </right>
      <top style="thick">
        <color rgb="FF4F6A57"/>
      </top>
      <bottom style="thick">
        <color rgb="FF4F6A57"/>
      </bottom>
      <diagonal/>
    </border>
    <border>
      <left/>
      <right/>
      <top style="thin">
        <color indexed="62"/>
      </top>
      <bottom style="double">
        <color indexed="62"/>
      </bottom>
      <diagonal/>
    </border>
    <border>
      <left/>
      <right/>
      <top style="hair">
        <color indexed="8"/>
      </top>
      <bottom style="hair">
        <color indexed="8"/>
      </bottom>
      <diagonal/>
    </border>
    <border>
      <left/>
      <right/>
      <top/>
      <bottom style="medium">
        <color indexed="18"/>
      </bottom>
      <diagonal/>
    </border>
    <border>
      <left/>
      <right style="hair">
        <color indexed="64"/>
      </right>
      <top/>
      <bottom/>
      <diagonal/>
    </border>
    <border>
      <left/>
      <right/>
      <top style="thin">
        <color indexed="62"/>
      </top>
      <bottom style="double">
        <color indexed="62"/>
      </bottom>
      <diagonal/>
    </border>
    <border>
      <left/>
      <right/>
      <top style="thin">
        <color indexed="64"/>
      </top>
      <bottom/>
      <diagonal/>
    </border>
    <border>
      <left/>
      <right/>
      <top/>
      <bottom style="thin">
        <color theme="0"/>
      </bottom>
      <diagonal/>
    </border>
    <border>
      <left style="thin">
        <color indexed="9"/>
      </left>
      <right/>
      <top style="thin">
        <color indexed="64"/>
      </top>
      <bottom style="thin">
        <color indexed="64"/>
      </bottom>
      <diagonal/>
    </border>
    <border>
      <left style="thin">
        <color indexed="9"/>
      </left>
      <right/>
      <top/>
      <bottom/>
      <diagonal/>
    </border>
    <border>
      <left style="thin">
        <color indexed="9"/>
      </left>
      <right style="thin">
        <color indexed="9"/>
      </right>
      <top style="thin">
        <color indexed="64"/>
      </top>
      <bottom style="thin">
        <color indexed="64"/>
      </bottom>
      <diagonal/>
    </border>
    <border>
      <left style="thin">
        <color indexed="9"/>
      </left>
      <right style="thin">
        <color indexed="9"/>
      </right>
      <top/>
      <bottom/>
      <diagonal/>
    </border>
    <border>
      <left style="medium">
        <color theme="0"/>
      </left>
      <right style="medium">
        <color theme="0"/>
      </right>
      <top style="thin">
        <color theme="0" tint="-0.499984740745262"/>
      </top>
      <bottom/>
      <diagonal/>
    </border>
    <border>
      <left style="medium">
        <color theme="0"/>
      </left>
      <right style="medium">
        <color theme="0"/>
      </right>
      <top style="medium">
        <color theme="0"/>
      </top>
      <bottom style="medium">
        <color theme="0"/>
      </bottom>
      <diagonal/>
    </border>
    <border>
      <left/>
      <right style="medium">
        <color theme="0"/>
      </right>
      <top/>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diagonal/>
    </border>
    <border>
      <left/>
      <right/>
      <top/>
      <bottom style="thin">
        <color theme="0" tint="-0.499984740745262"/>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theme="0"/>
      </top>
      <bottom style="thin">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style="dashed">
        <color indexed="64"/>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rgb="FF05286A"/>
      </left>
      <right/>
      <top/>
      <bottom style="thin">
        <color rgb="FF05286A"/>
      </bottom>
      <diagonal/>
    </border>
    <border>
      <left/>
      <right/>
      <top/>
      <bottom style="thin">
        <color rgb="FF05286A"/>
      </bottom>
      <diagonal/>
    </border>
    <border>
      <left style="medium">
        <color theme="0"/>
      </left>
      <right style="medium">
        <color theme="0"/>
      </right>
      <top style="thin">
        <color theme="0" tint="-0.499984740745262"/>
      </top>
      <bottom style="thin">
        <color theme="0" tint="-0.499984740745262"/>
      </bottom>
      <diagonal/>
    </border>
    <border>
      <left style="thin">
        <color theme="0"/>
      </left>
      <right/>
      <top style="thin">
        <color theme="0"/>
      </top>
      <bottom style="thin">
        <color theme="0"/>
      </bottom>
      <diagonal/>
    </border>
    <border>
      <left/>
      <right/>
      <top style="thin">
        <color theme="1"/>
      </top>
      <bottom style="thin">
        <color theme="1"/>
      </bottom>
      <diagonal/>
    </border>
    <border>
      <left/>
      <right/>
      <top/>
      <bottom style="thin">
        <color theme="0" tint="-4.9989318521683403E-2"/>
      </bottom>
      <diagonal/>
    </border>
    <border>
      <left/>
      <right style="thin">
        <color theme="0"/>
      </right>
      <top/>
      <bottom/>
      <diagonal/>
    </border>
    <border>
      <left style="thin">
        <color theme="0"/>
      </left>
      <right/>
      <top/>
      <bottom style="thin">
        <color theme="0"/>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style="medium">
        <color theme="0"/>
      </right>
      <top style="thin">
        <color indexed="64"/>
      </top>
      <bottom style="thin">
        <color indexed="64"/>
      </bottom>
      <diagonal/>
    </border>
    <border>
      <left/>
      <right style="medium">
        <color theme="0"/>
      </right>
      <top style="thin">
        <color indexed="64"/>
      </top>
      <bottom style="thin">
        <color indexed="64"/>
      </bottom>
      <diagonal/>
    </border>
    <border>
      <left style="medium">
        <color theme="0"/>
      </left>
      <right/>
      <top style="thin">
        <color indexed="64"/>
      </top>
      <bottom/>
      <diagonal/>
    </border>
    <border>
      <left style="medium">
        <color theme="0"/>
      </left>
      <right/>
      <top/>
      <bottom/>
      <diagonal/>
    </border>
    <border>
      <left style="medium">
        <color theme="0"/>
      </left>
      <right/>
      <top/>
      <bottom style="thin">
        <color indexed="64"/>
      </bottom>
      <diagonal/>
    </border>
    <border>
      <left/>
      <right style="thin">
        <color theme="0"/>
      </right>
      <top/>
      <bottom style="thin">
        <color indexed="64"/>
      </bottom>
      <diagonal/>
    </border>
    <border>
      <left/>
      <right style="medium">
        <color theme="0"/>
      </right>
      <top/>
      <bottom style="thin">
        <color indexed="64"/>
      </bottom>
      <diagonal/>
    </border>
    <border>
      <left style="medium">
        <color theme="0"/>
      </left>
      <right style="medium">
        <color theme="0"/>
      </right>
      <top style="medium">
        <color theme="0"/>
      </top>
      <bottom style="thin">
        <color theme="0"/>
      </bottom>
      <diagonal/>
    </border>
    <border>
      <left style="thin">
        <color indexed="9"/>
      </left>
      <right style="thin">
        <color indexed="9"/>
      </right>
      <top style="thin">
        <color indexed="64"/>
      </top>
      <bottom/>
      <diagonal/>
    </border>
    <border>
      <left/>
      <right style="thin">
        <color theme="0"/>
      </right>
      <top/>
      <bottom style="thin">
        <color theme="0" tint="-0.499984740745262"/>
      </bottom>
      <diagonal/>
    </border>
    <border>
      <left style="thin">
        <color rgb="FF05286A"/>
      </left>
      <right/>
      <top style="thin">
        <color theme="0"/>
      </top>
      <bottom style="thin">
        <color rgb="FF05286A"/>
      </bottom>
      <diagonal/>
    </border>
    <border>
      <left/>
      <right style="thin">
        <color theme="0"/>
      </right>
      <top style="thin">
        <color theme="0"/>
      </top>
      <bottom style="thin">
        <color rgb="FF05286A"/>
      </bottom>
      <diagonal/>
    </border>
  </borders>
  <cellStyleXfs count="394">
    <xf numFmtId="0" fontId="0" fillId="0" borderId="0"/>
    <xf numFmtId="9" fontId="1" fillId="0" borderId="0" applyFont="0" applyFill="0" applyBorder="0" applyAlignment="0" applyProtection="0"/>
    <xf numFmtId="165" fontId="1" fillId="0" borderId="0" applyFont="0" applyFill="0" applyBorder="0" applyAlignment="0" applyProtection="0"/>
    <xf numFmtId="0" fontId="2" fillId="0" borderId="0" applyNumberFormat="0" applyFont="0" applyFill="0" applyBorder="0" applyAlignment="0" applyProtection="0"/>
    <xf numFmtId="165" fontId="1" fillId="0" borderId="0" applyFont="0" applyFill="0" applyBorder="0" applyAlignment="0" applyProtection="0"/>
    <xf numFmtId="0" fontId="2" fillId="0" borderId="0" applyNumberFormat="0" applyFont="0" applyFill="0" applyBorder="0" applyAlignment="0" applyProtection="0"/>
    <xf numFmtId="9" fontId="2" fillId="0" borderId="0" applyFont="0" applyFill="0" applyBorder="0" applyAlignment="0" applyProtection="0"/>
    <xf numFmtId="0" fontId="2" fillId="0" borderId="0" applyNumberFormat="0" applyFont="0" applyFill="0" applyBorder="0" applyAlignment="0" applyProtection="0"/>
    <xf numFmtId="165" fontId="2" fillId="0" borderId="0" applyFont="0" applyFill="0" applyBorder="0" applyAlignment="0" applyProtection="0"/>
    <xf numFmtId="0" fontId="2" fillId="0" borderId="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9" fillId="8" borderId="7" applyNumberFormat="0" applyAlignment="0" applyProtection="0"/>
    <xf numFmtId="0" fontId="19" fillId="8" borderId="7" applyNumberFormat="0" applyAlignment="0" applyProtection="0"/>
    <xf numFmtId="0" fontId="6" fillId="9" borderId="10" applyNumberFormat="0" applyAlignment="0" applyProtection="0"/>
    <xf numFmtId="0" fontId="6" fillId="9" borderId="10" applyNumberFormat="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4" fillId="4" borderId="0" applyNumberFormat="0" applyBorder="0" applyAlignment="0" applyProtection="0"/>
    <xf numFmtId="0" fontId="14" fillId="4" borderId="0" applyNumberFormat="0" applyBorder="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7" fillId="7" borderId="7" applyNumberFormat="0" applyAlignment="0" applyProtection="0"/>
    <xf numFmtId="0" fontId="17" fillId="7" borderId="7" applyNumberFormat="0" applyAlignment="0" applyProtection="0"/>
    <xf numFmtId="0" fontId="20" fillId="0" borderId="9" applyNumberFormat="0" applyFill="0" applyAlignment="0" applyProtection="0"/>
    <xf numFmtId="0" fontId="20" fillId="0" borderId="9" applyNumberFormat="0" applyFill="0" applyAlignment="0" applyProtection="0"/>
    <xf numFmtId="0" fontId="16" fillId="6" borderId="0" applyNumberFormat="0" applyBorder="0" applyAlignment="0" applyProtection="0"/>
    <xf numFmtId="0" fontId="16" fillId="6" borderId="0" applyNumberFormat="0" applyBorder="0" applyAlignment="0" applyProtection="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1" fillId="10" borderId="11" applyNumberFormat="0" applyFont="0" applyAlignment="0" applyProtection="0"/>
    <xf numFmtId="0" fontId="24" fillId="10" borderId="11" applyNumberFormat="0" applyFont="0" applyAlignment="0" applyProtection="0"/>
    <xf numFmtId="0" fontId="24" fillId="10" borderId="11" applyNumberFormat="0" applyFont="0" applyAlignment="0" applyProtection="0"/>
    <xf numFmtId="0" fontId="24" fillId="10" borderId="11" applyNumberFormat="0" applyFont="0" applyAlignment="0" applyProtection="0"/>
    <xf numFmtId="0" fontId="24" fillId="10" borderId="11" applyNumberFormat="0" applyFont="0" applyAlignment="0" applyProtection="0"/>
    <xf numFmtId="0" fontId="24" fillId="10" borderId="11" applyNumberFormat="0" applyFont="0" applyAlignment="0" applyProtection="0"/>
    <xf numFmtId="0" fontId="24" fillId="10" borderId="11" applyNumberFormat="0" applyFont="0" applyAlignment="0" applyProtection="0"/>
    <xf numFmtId="0" fontId="18" fillId="8" borderId="8" applyNumberFormat="0" applyAlignment="0" applyProtection="0"/>
    <xf numFmtId="0" fontId="18" fillId="8" borderId="8" applyNumberFormat="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25" fillId="0" borderId="13" applyNumberFormat="0" applyFill="0" applyAlignment="0" applyProtection="0"/>
    <xf numFmtId="0" fontId="3" fillId="0" borderId="12" applyNumberFormat="0" applyFill="0" applyAlignment="0" applyProtection="0"/>
    <xf numFmtId="0" fontId="25" fillId="0" borderId="13" applyNumberFormat="0" applyFill="0" applyAlignment="0" applyProtection="0"/>
    <xf numFmtId="0" fontId="3" fillId="0" borderId="12" applyNumberFormat="0" applyFill="0" applyAlignment="0" applyProtection="0"/>
    <xf numFmtId="0" fontId="3" fillId="0" borderId="12" applyNumberFormat="0" applyFill="0" applyAlignment="0" applyProtection="0"/>
    <xf numFmtId="0" fontId="25" fillId="0" borderId="13" applyNumberFormat="0" applyFill="0" applyAlignment="0" applyProtection="0"/>
    <xf numFmtId="0" fontId="3" fillId="0" borderId="12" applyNumberFormat="0" applyFill="0" applyAlignment="0" applyProtection="0"/>
    <xf numFmtId="0" fontId="3" fillId="0" borderId="12" applyNumberFormat="0" applyFill="0" applyAlignment="0" applyProtection="0"/>
    <xf numFmtId="165" fontId="2"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6" fillId="0" borderId="0" applyNumberFormat="0" applyFill="0" applyBorder="0" applyAlignment="0" applyProtection="0"/>
    <xf numFmtId="0" fontId="27" fillId="0" borderId="0"/>
    <xf numFmtId="165" fontId="1" fillId="0" borderId="0" applyFont="0" applyFill="0" applyBorder="0" applyAlignment="0" applyProtection="0"/>
    <xf numFmtId="0" fontId="28" fillId="0" borderId="0"/>
    <xf numFmtId="165" fontId="24" fillId="0" borderId="0" applyFont="0" applyFill="0" applyBorder="0" applyAlignment="0" applyProtection="0"/>
    <xf numFmtId="9" fontId="24" fillId="0" borderId="0" applyFont="0" applyFill="0" applyBorder="0" applyAlignment="0" applyProtection="0"/>
    <xf numFmtId="0" fontId="2" fillId="0" borderId="0"/>
    <xf numFmtId="0" fontId="2" fillId="0" borderId="0"/>
    <xf numFmtId="17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0" fillId="0" borderId="0"/>
    <xf numFmtId="165" fontId="1" fillId="0" borderId="0" applyFont="0" applyFill="0" applyBorder="0" applyAlignment="0" applyProtection="0"/>
    <xf numFmtId="174" fontId="1" fillId="0" borderId="0" applyFont="0" applyFill="0" applyBorder="0" applyAlignment="0" applyProtection="0"/>
    <xf numFmtId="0" fontId="1" fillId="0" borderId="0"/>
    <xf numFmtId="165"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5" fontId="1" fillId="0" borderId="0" applyFont="0" applyFill="0" applyBorder="0" applyAlignment="0" applyProtection="0"/>
    <xf numFmtId="0" fontId="1"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5" fillId="0" borderId="15" applyNumberFormat="0" applyFill="0" applyAlignment="0" applyProtection="0"/>
    <xf numFmtId="0" fontId="25" fillId="0" borderId="15" applyNumberFormat="0" applyFill="0" applyAlignment="0" applyProtection="0"/>
    <xf numFmtId="0" fontId="25" fillId="0" borderId="15" applyNumberFormat="0" applyFill="0" applyAlignment="0" applyProtection="0"/>
    <xf numFmtId="0" fontId="25" fillId="0" borderId="15" applyNumberFormat="0" applyFill="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0" fontId="2" fillId="0" borderId="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17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5" fillId="0" borderId="15" applyNumberFormat="0" applyFill="0" applyAlignment="0" applyProtection="0"/>
    <xf numFmtId="165" fontId="2"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0" fontId="38" fillId="0" borderId="0"/>
    <xf numFmtId="165" fontId="1" fillId="0" borderId="0" applyFont="0" applyFill="0" applyBorder="0" applyAlignment="0" applyProtection="0"/>
    <xf numFmtId="165" fontId="1" fillId="0" borderId="0" applyFont="0" applyFill="0" applyBorder="0" applyAlignment="0" applyProtection="0"/>
    <xf numFmtId="0" fontId="2" fillId="0" borderId="0"/>
    <xf numFmtId="0" fontId="10" fillId="0" borderId="0" applyNumberFormat="0" applyFill="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7" applyNumberFormat="0" applyAlignment="0" applyProtection="0"/>
    <xf numFmtId="0" fontId="18" fillId="8" borderId="8" applyNumberFormat="0" applyAlignment="0" applyProtection="0"/>
    <xf numFmtId="0" fontId="19" fillId="8" borderId="7" applyNumberFormat="0" applyAlignment="0" applyProtection="0"/>
    <xf numFmtId="0" fontId="20" fillId="0" borderId="9" applyNumberFormat="0" applyFill="0" applyAlignment="0" applyProtection="0"/>
    <xf numFmtId="0" fontId="6" fillId="9" borderId="10" applyNumberFormat="0" applyAlignment="0" applyProtection="0"/>
    <xf numFmtId="0" fontId="21" fillId="0" borderId="0" applyNumberFormat="0" applyFill="0" applyBorder="0" applyAlignment="0" applyProtection="0"/>
    <xf numFmtId="0" fontId="1" fillId="10" borderId="11" applyNumberFormat="0" applyFont="0" applyAlignment="0" applyProtection="0"/>
    <xf numFmtId="0" fontId="22" fillId="0" borderId="0" applyNumberFormat="0" applyFill="0" applyBorder="0" applyAlignment="0" applyProtection="0"/>
    <xf numFmtId="0" fontId="3" fillId="0" borderId="12" applyNumberFormat="0" applyFill="0" applyAlignment="0" applyProtection="0"/>
    <xf numFmtId="0" fontId="23"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3" fillId="34" borderId="0" applyNumberFormat="0" applyBorder="0" applyAlignment="0" applyProtection="0"/>
    <xf numFmtId="0"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0" fontId="39" fillId="0" borderId="0" applyNumberFormat="0" applyFill="0" applyBorder="0" applyAlignment="0" applyProtection="0"/>
    <xf numFmtId="0" fontId="40" fillId="0" borderId="16" applyNumberFormat="0" applyFill="0" applyAlignment="0" applyProtection="0"/>
    <xf numFmtId="0" fontId="41" fillId="0" borderId="17" applyNumberFormat="0" applyFill="0" applyProtection="0">
      <alignment horizontal="center"/>
    </xf>
    <xf numFmtId="0" fontId="42" fillId="0" borderId="0" applyNumberFormat="0" applyFill="0" applyBorder="0" applyProtection="0">
      <alignment horizontal="centerContinuous"/>
    </xf>
    <xf numFmtId="37" fontId="2" fillId="0" borderId="0"/>
    <xf numFmtId="0" fontId="43" fillId="0" borderId="0"/>
    <xf numFmtId="178" fontId="44" fillId="0" borderId="18"/>
    <xf numFmtId="165" fontId="2" fillId="0" borderId="0" applyFont="0" applyFill="0" applyBorder="0" applyAlignment="0" applyProtection="0"/>
    <xf numFmtId="0" fontId="45" fillId="0" borderId="0">
      <alignment vertical="center"/>
    </xf>
    <xf numFmtId="179"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5" fillId="0" borderId="19" applyNumberFormat="0" applyFill="0" applyAlignment="0" applyProtection="0"/>
    <xf numFmtId="0" fontId="25" fillId="0" borderId="19" applyNumberFormat="0" applyFill="0" applyAlignment="0" applyProtection="0"/>
    <xf numFmtId="0" fontId="46" fillId="0" borderId="0"/>
    <xf numFmtId="165" fontId="1" fillId="0" borderId="0" applyFont="0" applyFill="0" applyBorder="0" applyAlignment="0" applyProtection="0"/>
    <xf numFmtId="165" fontId="1" fillId="0" borderId="0" applyFont="0" applyFill="0" applyBorder="0" applyAlignment="0" applyProtection="0"/>
    <xf numFmtId="0" fontId="47" fillId="0" borderId="0" pivotButton="1"/>
    <xf numFmtId="165" fontId="1" fillId="0" borderId="0" applyFont="0" applyFill="0" applyBorder="0" applyAlignment="0" applyProtection="0"/>
    <xf numFmtId="0" fontId="46" fillId="0" borderId="0"/>
    <xf numFmtId="165" fontId="1" fillId="0" borderId="0" applyFont="0" applyFill="0" applyBorder="0" applyAlignment="0" applyProtection="0"/>
    <xf numFmtId="0" fontId="2" fillId="0" borderId="0"/>
    <xf numFmtId="165" fontId="1" fillId="0" borderId="0" applyFont="0" applyFill="0" applyBorder="0" applyAlignment="0" applyProtection="0"/>
    <xf numFmtId="170" fontId="2" fillId="0" borderId="0" applyFont="0" applyFill="0" applyBorder="0" applyAlignment="0" applyProtection="0"/>
    <xf numFmtId="0" fontId="1" fillId="0" borderId="0"/>
    <xf numFmtId="9" fontId="1" fillId="0" borderId="0" applyFont="0" applyFill="0" applyBorder="0" applyAlignment="0" applyProtection="0"/>
    <xf numFmtId="0" fontId="25" fillId="0" borderId="19" applyNumberFormat="0" applyFill="0" applyAlignment="0" applyProtection="0"/>
    <xf numFmtId="165" fontId="1" fillId="0" borderId="0" applyFont="0" applyFill="0" applyBorder="0" applyAlignment="0" applyProtection="0"/>
    <xf numFmtId="0" fontId="25" fillId="0" borderId="19" applyNumberFormat="0" applyFill="0" applyAlignment="0" applyProtection="0"/>
    <xf numFmtId="0" fontId="25" fillId="0" borderId="19" applyNumberFormat="0" applyFill="0" applyAlignment="0" applyProtection="0"/>
    <xf numFmtId="0" fontId="25" fillId="0" borderId="19" applyNumberFormat="0" applyFill="0" applyAlignment="0" applyProtection="0"/>
    <xf numFmtId="0" fontId="25" fillId="0" borderId="19" applyNumberFormat="0" applyFill="0" applyAlignment="0" applyProtection="0"/>
    <xf numFmtId="0" fontId="25" fillId="0" borderId="19" applyNumberFormat="0" applyFill="0" applyAlignment="0" applyProtection="0"/>
    <xf numFmtId="0" fontId="2" fillId="0" borderId="0"/>
    <xf numFmtId="0" fontId="1" fillId="10" borderId="11" applyNumberFormat="0" applyFont="0" applyAlignment="0" applyProtection="0"/>
    <xf numFmtId="0" fontId="2" fillId="0" borderId="0"/>
    <xf numFmtId="0" fontId="48" fillId="0" borderId="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9" fillId="0" borderId="0"/>
    <xf numFmtId="165" fontId="1" fillId="0" borderId="0" applyFont="0" applyFill="0" applyBorder="0" applyAlignment="0" applyProtection="0"/>
    <xf numFmtId="165" fontId="2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0" borderId="0"/>
    <xf numFmtId="0" fontId="1" fillId="10" borderId="11"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5" fillId="0" borderId="0" applyNumberFormat="0" applyFill="0" applyBorder="0" applyAlignment="0" applyProtection="0"/>
    <xf numFmtId="0" fontId="96"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9" fontId="46" fillId="0" borderId="0" applyFont="0" applyFill="0" applyBorder="0" applyAlignment="0" applyProtection="0"/>
    <xf numFmtId="44" fontId="46" fillId="0" borderId="0" applyFont="0" applyFill="0" applyBorder="0" applyAlignment="0" applyProtection="0"/>
    <xf numFmtId="42" fontId="46" fillId="0" borderId="0" applyFont="0" applyFill="0" applyBorder="0" applyAlignment="0" applyProtection="0"/>
    <xf numFmtId="43" fontId="46" fillId="0" borderId="0" applyFont="0" applyFill="0" applyBorder="0" applyAlignment="0" applyProtection="0"/>
    <xf numFmtId="41" fontId="46" fillId="0" borderId="0" applyFont="0" applyFill="0" applyBorder="0" applyAlignment="0" applyProtection="0"/>
    <xf numFmtId="43" fontId="1" fillId="0" borderId="0" applyFont="0" applyFill="0" applyBorder="0" applyAlignment="0" applyProtection="0"/>
    <xf numFmtId="0" fontId="26"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09">
    <xf numFmtId="0" fontId="0" fillId="0" borderId="0" xfId="0"/>
    <xf numFmtId="0" fontId="0" fillId="0" borderId="0" xfId="0" applyAlignment="1">
      <alignment horizontal="center"/>
    </xf>
    <xf numFmtId="0" fontId="5" fillId="2" borderId="0" xfId="3" applyFont="1" applyFill="1" applyBorder="1" applyAlignment="1"/>
    <xf numFmtId="0" fontId="0" fillId="2" borderId="0" xfId="0" applyFill="1"/>
    <xf numFmtId="170" fontId="0" fillId="0" borderId="0" xfId="0" applyNumberFormat="1"/>
    <xf numFmtId="0" fontId="3" fillId="0" borderId="0" xfId="0" applyFont="1" applyAlignment="1">
      <alignment vertical="center"/>
    </xf>
    <xf numFmtId="0" fontId="0" fillId="0" borderId="0" xfId="0" applyAlignment="1">
      <alignment vertical="center"/>
    </xf>
    <xf numFmtId="0" fontId="0" fillId="0" borderId="1" xfId="0" applyBorder="1"/>
    <xf numFmtId="0" fontId="26" fillId="0" borderId="0" xfId="128"/>
    <xf numFmtId="0" fontId="26" fillId="0" borderId="14" xfId="128" applyBorder="1" applyAlignment="1">
      <alignment horizontal="center"/>
    </xf>
    <xf numFmtId="166" fontId="0" fillId="0" borderId="0" xfId="0" applyNumberFormat="1"/>
    <xf numFmtId="9" fontId="0" fillId="0" borderId="0" xfId="1" applyFont="1"/>
    <xf numFmtId="0" fontId="1" fillId="0" borderId="0" xfId="0" applyFont="1"/>
    <xf numFmtId="0" fontId="5" fillId="2" borderId="0" xfId="0" applyFont="1" applyFill="1"/>
    <xf numFmtId="0" fontId="0" fillId="2" borderId="1" xfId="0" applyFill="1" applyBorder="1"/>
    <xf numFmtId="0" fontId="1" fillId="2" borderId="0" xfId="0" applyFont="1" applyFill="1"/>
    <xf numFmtId="168" fontId="0" fillId="0" borderId="0" xfId="0" applyNumberFormat="1"/>
    <xf numFmtId="0" fontId="0" fillId="0" borderId="1" xfId="0" applyBorder="1" applyAlignment="1">
      <alignment horizontal="center"/>
    </xf>
    <xf numFmtId="171" fontId="0" fillId="0" borderId="0" xfId="0" applyNumberFormat="1"/>
    <xf numFmtId="0" fontId="26" fillId="0" borderId="0" xfId="128" applyBorder="1" applyAlignment="1">
      <alignment horizontal="center"/>
    </xf>
    <xf numFmtId="0" fontId="9" fillId="2" borderId="0" xfId="3" applyFont="1" applyFill="1" applyBorder="1" applyAlignment="1">
      <alignment vertical="center" wrapText="1"/>
    </xf>
    <xf numFmtId="0" fontId="32" fillId="0" borderId="0" xfId="0" applyFont="1"/>
    <xf numFmtId="0" fontId="31" fillId="0" borderId="0" xfId="3" applyFont="1" applyBorder="1" applyAlignment="1">
      <alignment horizontal="left"/>
    </xf>
    <xf numFmtId="0" fontId="33" fillId="0" borderId="0" xfId="3" applyFont="1" applyBorder="1" applyAlignment="1">
      <alignment horizontal="left"/>
    </xf>
    <xf numFmtId="0" fontId="35" fillId="2" borderId="0" xfId="128" applyFont="1" applyFill="1" applyBorder="1" applyAlignment="1">
      <alignment horizontal="center"/>
    </xf>
    <xf numFmtId="0" fontId="32" fillId="2" borderId="0" xfId="0" applyFont="1" applyFill="1"/>
    <xf numFmtId="170" fontId="32" fillId="2" borderId="0" xfId="0" applyNumberFormat="1" applyFont="1" applyFill="1"/>
    <xf numFmtId="0" fontId="32" fillId="0" borderId="1" xfId="0" applyFont="1" applyBorder="1"/>
    <xf numFmtId="166" fontId="32" fillId="0" borderId="1" xfId="0" applyNumberFormat="1" applyFont="1" applyBorder="1"/>
    <xf numFmtId="170" fontId="32" fillId="0" borderId="0" xfId="0" applyNumberFormat="1" applyFont="1"/>
    <xf numFmtId="0" fontId="31" fillId="0" borderId="0" xfId="3" applyFont="1" applyFill="1" applyBorder="1" applyAlignment="1">
      <alignment horizontal="center" vertical="center" wrapText="1"/>
    </xf>
    <xf numFmtId="0" fontId="8" fillId="2" borderId="2" xfId="3" quotePrefix="1" applyFont="1" applyFill="1" applyBorder="1" applyAlignment="1">
      <alignment horizontal="left" vertical="center" wrapText="1"/>
    </xf>
    <xf numFmtId="0" fontId="8" fillId="2" borderId="0" xfId="3" applyFont="1" applyFill="1" applyBorder="1" applyAlignment="1">
      <alignment horizontal="left"/>
    </xf>
    <xf numFmtId="0" fontId="9" fillId="2" borderId="0" xfId="3" applyFont="1" applyFill="1" applyBorder="1" applyAlignment="1"/>
    <xf numFmtId="0" fontId="9" fillId="2" borderId="0" xfId="3" applyFont="1" applyFill="1" applyBorder="1" applyAlignment="1">
      <alignment horizontal="left"/>
    </xf>
    <xf numFmtId="0" fontId="9" fillId="0" borderId="0" xfId="3" applyFont="1" applyFill="1" applyBorder="1" applyAlignment="1"/>
    <xf numFmtId="0" fontId="36" fillId="0" borderId="0" xfId="0" applyFont="1"/>
    <xf numFmtId="166" fontId="0" fillId="0" borderId="0" xfId="0" applyNumberFormat="1" applyAlignment="1">
      <alignment horizontal="center"/>
    </xf>
    <xf numFmtId="0" fontId="0" fillId="0" borderId="0" xfId="0" quotePrefix="1"/>
    <xf numFmtId="0" fontId="32" fillId="0" borderId="0" xfId="0" applyFont="1" applyAlignment="1">
      <alignment horizontal="center"/>
    </xf>
    <xf numFmtId="170" fontId="32" fillId="0" borderId="0" xfId="0" applyNumberFormat="1" applyFont="1" applyAlignment="1">
      <alignment horizontal="center"/>
    </xf>
    <xf numFmtId="170" fontId="32" fillId="2" borderId="0" xfId="0" applyNumberFormat="1" applyFont="1" applyFill="1" applyAlignment="1">
      <alignment horizontal="center"/>
    </xf>
    <xf numFmtId="0" fontId="35" fillId="0" borderId="0" xfId="128" applyFont="1" applyFill="1" applyBorder="1" applyAlignment="1">
      <alignment horizontal="center"/>
    </xf>
    <xf numFmtId="0" fontId="32" fillId="0" borderId="1" xfId="0" applyFont="1" applyBorder="1" applyAlignment="1">
      <alignment horizontal="center"/>
    </xf>
    <xf numFmtId="166" fontId="32" fillId="0" borderId="1" xfId="0" applyNumberFormat="1" applyFont="1" applyBorder="1" applyAlignment="1">
      <alignment horizontal="center"/>
    </xf>
    <xf numFmtId="0" fontId="31" fillId="0" borderId="2" xfId="3" quotePrefix="1" applyFont="1" applyFill="1" applyBorder="1" applyAlignment="1">
      <alignment horizontal="center" vertical="center" wrapText="1"/>
    </xf>
    <xf numFmtId="0" fontId="31" fillId="0" borderId="2" xfId="3" applyFont="1" applyFill="1" applyBorder="1" applyAlignment="1">
      <alignment horizontal="center" vertical="center" wrapText="1"/>
    </xf>
    <xf numFmtId="0" fontId="33" fillId="0" borderId="0" xfId="3" applyFont="1" applyBorder="1" applyAlignment="1">
      <alignment horizontal="center"/>
    </xf>
    <xf numFmtId="0" fontId="33" fillId="2" borderId="0" xfId="3" applyFont="1" applyFill="1" applyBorder="1" applyAlignment="1">
      <alignment horizontal="center"/>
    </xf>
    <xf numFmtId="0" fontId="33" fillId="0" borderId="0" xfId="3" applyFont="1" applyFill="1" applyBorder="1" applyAlignment="1">
      <alignment horizontal="center"/>
    </xf>
    <xf numFmtId="0" fontId="37" fillId="0" borderId="0" xfId="0" applyFont="1" applyAlignment="1">
      <alignment horizontal="center" vertical="center" wrapText="1"/>
    </xf>
    <xf numFmtId="170" fontId="33" fillId="0" borderId="0" xfId="3" applyNumberFormat="1" applyFont="1" applyBorder="1" applyAlignment="1">
      <alignment horizontal="center"/>
    </xf>
    <xf numFmtId="170" fontId="33" fillId="2" borderId="0" xfId="3" applyNumberFormat="1" applyFont="1" applyFill="1" applyBorder="1" applyAlignment="1">
      <alignment horizontal="center"/>
    </xf>
    <xf numFmtId="170" fontId="33" fillId="0" borderId="0" xfId="3" applyNumberFormat="1" applyFont="1" applyFill="1" applyBorder="1" applyAlignment="1">
      <alignment horizontal="center"/>
    </xf>
    <xf numFmtId="170" fontId="31" fillId="2" borderId="0" xfId="1" applyNumberFormat="1" applyFont="1" applyFill="1" applyBorder="1" applyAlignment="1">
      <alignment horizontal="center"/>
    </xf>
    <xf numFmtId="166" fontId="31" fillId="2" borderId="0" xfId="312" applyNumberFormat="1" applyFont="1" applyFill="1" applyBorder="1" applyAlignment="1">
      <alignment horizontal="center"/>
    </xf>
    <xf numFmtId="166" fontId="31" fillId="0" borderId="0" xfId="3" applyNumberFormat="1" applyFont="1" applyFill="1" applyBorder="1" applyAlignment="1">
      <alignment horizontal="center"/>
    </xf>
    <xf numFmtId="166" fontId="31" fillId="0" borderId="0" xfId="312" applyNumberFormat="1" applyFont="1" applyFill="1" applyBorder="1" applyAlignment="1">
      <alignment horizontal="center"/>
    </xf>
    <xf numFmtId="166" fontId="32" fillId="0" borderId="0" xfId="0" applyNumberFormat="1" applyFont="1" applyAlignment="1">
      <alignment horizontal="center"/>
    </xf>
    <xf numFmtId="172" fontId="33" fillId="2" borderId="0" xfId="3" applyNumberFormat="1" applyFont="1" applyFill="1" applyBorder="1" applyAlignment="1">
      <alignment horizontal="center"/>
    </xf>
    <xf numFmtId="170" fontId="34" fillId="2" borderId="0" xfId="1" applyNumberFormat="1" applyFont="1" applyFill="1" applyBorder="1" applyAlignment="1">
      <alignment horizontal="center"/>
    </xf>
    <xf numFmtId="172" fontId="33" fillId="0" borderId="0" xfId="3" applyNumberFormat="1" applyFont="1" applyBorder="1" applyAlignment="1">
      <alignment horizontal="center"/>
    </xf>
    <xf numFmtId="166" fontId="31" fillId="0" borderId="0" xfId="312" applyNumberFormat="1" applyFont="1" applyBorder="1" applyAlignment="1">
      <alignment horizontal="center"/>
    </xf>
    <xf numFmtId="0" fontId="3" fillId="0" borderId="0" xfId="0" applyFont="1"/>
    <xf numFmtId="0" fontId="1" fillId="0" borderId="0" xfId="0" applyFont="1" applyAlignment="1">
      <alignment horizontal="left"/>
    </xf>
    <xf numFmtId="172" fontId="7" fillId="0" borderId="0" xfId="313" applyNumberFormat="1" applyFont="1" applyAlignment="1">
      <alignment horizontal="center"/>
    </xf>
    <xf numFmtId="172" fontId="7" fillId="0" borderId="0" xfId="313" applyNumberFormat="1" applyFont="1" applyBorder="1" applyAlignment="1">
      <alignment horizontal="center"/>
    </xf>
    <xf numFmtId="0" fontId="26" fillId="0" borderId="1" xfId="128" applyBorder="1" applyAlignment="1">
      <alignment horizontal="center" vertical="center"/>
    </xf>
    <xf numFmtId="0" fontId="1" fillId="0" borderId="0" xfId="0" applyFont="1" applyAlignment="1">
      <alignment horizontal="center"/>
    </xf>
    <xf numFmtId="0" fontId="8" fillId="0" borderId="0" xfId="3" applyFont="1" applyFill="1" applyBorder="1" applyAlignment="1">
      <alignment vertical="center"/>
    </xf>
    <xf numFmtId="0" fontId="35" fillId="0" borderId="14" xfId="128" applyFont="1" applyBorder="1" applyAlignment="1">
      <alignment horizontal="center"/>
    </xf>
    <xf numFmtId="0" fontId="32" fillId="2" borderId="1" xfId="0" applyFont="1" applyFill="1" applyBorder="1"/>
    <xf numFmtId="0" fontId="51" fillId="2" borderId="0" xfId="0" applyFont="1" applyFill="1"/>
    <xf numFmtId="0" fontId="51" fillId="0" borderId="0" xfId="0" applyFont="1"/>
    <xf numFmtId="0" fontId="51" fillId="2" borderId="20" xfId="0" applyFont="1" applyFill="1" applyBorder="1"/>
    <xf numFmtId="0" fontId="51" fillId="0" borderId="20" xfId="0" applyFont="1" applyBorder="1"/>
    <xf numFmtId="167" fontId="31" fillId="0" borderId="0" xfId="312" applyNumberFormat="1" applyFont="1" applyFill="1" applyBorder="1" applyAlignment="1">
      <alignment horizontal="center"/>
    </xf>
    <xf numFmtId="166" fontId="21" fillId="0" borderId="0" xfId="0" applyNumberFormat="1" applyFont="1" applyAlignment="1">
      <alignment horizontal="center"/>
    </xf>
    <xf numFmtId="0" fontId="8" fillId="0" borderId="2" xfId="3" applyFont="1" applyFill="1" applyBorder="1" applyAlignment="1">
      <alignment horizontal="center" vertical="center" wrapText="1"/>
    </xf>
    <xf numFmtId="0" fontId="53" fillId="0" borderId="3" xfId="3" applyFont="1" applyBorder="1" applyAlignment="1">
      <alignment horizontal="left" vertical="top"/>
    </xf>
    <xf numFmtId="166" fontId="53" fillId="0" borderId="3" xfId="3" applyNumberFormat="1" applyFont="1" applyFill="1" applyBorder="1" applyAlignment="1">
      <alignment horizontal="right" vertical="top"/>
    </xf>
    <xf numFmtId="172" fontId="55" fillId="0" borderId="0" xfId="0" applyNumberFormat="1" applyFont="1" applyAlignment="1">
      <alignment horizontal="left"/>
    </xf>
    <xf numFmtId="167" fontId="53" fillId="0" borderId="3" xfId="3" applyNumberFormat="1" applyFont="1" applyFill="1" applyBorder="1" applyAlignment="1">
      <alignment horizontal="right" vertical="top"/>
    </xf>
    <xf numFmtId="0" fontId="4" fillId="0" borderId="0" xfId="3" applyFont="1" applyBorder="1" applyAlignment="1">
      <alignment horizontal="left" vertical="top"/>
    </xf>
    <xf numFmtId="170" fontId="4" fillId="0" borderId="0" xfId="1" applyNumberFormat="1" applyFont="1" applyBorder="1" applyAlignment="1">
      <alignment horizontal="right" vertical="top"/>
    </xf>
    <xf numFmtId="0" fontId="5" fillId="0" borderId="3" xfId="3" applyFont="1" applyBorder="1" applyAlignment="1">
      <alignment horizontal="left" vertical="top"/>
    </xf>
    <xf numFmtId="170" fontId="5" fillId="0" borderId="3" xfId="1" applyNumberFormat="1" applyFont="1" applyBorder="1" applyAlignment="1">
      <alignment horizontal="right" vertical="top"/>
    </xf>
    <xf numFmtId="0" fontId="9" fillId="0" borderId="0" xfId="3" applyFont="1" applyFill="1" applyBorder="1" applyAlignment="1">
      <alignment horizontal="left" vertical="center" wrapText="1"/>
    </xf>
    <xf numFmtId="0" fontId="58" fillId="0" borderId="0" xfId="3" applyFont="1" applyFill="1" applyBorder="1" applyAlignment="1">
      <alignment horizontal="left" vertical="center" wrapText="1"/>
    </xf>
    <xf numFmtId="0" fontId="0" fillId="0" borderId="0" xfId="0" applyAlignment="1">
      <alignment horizontal="right"/>
    </xf>
    <xf numFmtId="0" fontId="29" fillId="0" borderId="0" xfId="0" applyFont="1" applyAlignment="1">
      <alignment horizontal="right"/>
    </xf>
    <xf numFmtId="0" fontId="53" fillId="0" borderId="0" xfId="3" applyFont="1" applyBorder="1" applyAlignment="1">
      <alignment horizontal="left" vertical="top"/>
    </xf>
    <xf numFmtId="0" fontId="34" fillId="0" borderId="3" xfId="3" applyFont="1" applyBorder="1" applyAlignment="1">
      <alignment horizontal="left"/>
    </xf>
    <xf numFmtId="169" fontId="34" fillId="2" borderId="3" xfId="312" applyNumberFormat="1" applyFont="1" applyFill="1" applyBorder="1" applyAlignment="1">
      <alignment horizontal="center"/>
    </xf>
    <xf numFmtId="166" fontId="34" fillId="2" borderId="3" xfId="312" applyNumberFormat="1" applyFont="1" applyFill="1" applyBorder="1" applyAlignment="1">
      <alignment horizontal="center"/>
    </xf>
    <xf numFmtId="0" fontId="50" fillId="0" borderId="1" xfId="3" applyFont="1" applyBorder="1" applyAlignment="1">
      <alignment horizontal="left" vertical="top"/>
    </xf>
    <xf numFmtId="166" fontId="50" fillId="0" borderId="1" xfId="3" applyNumberFormat="1" applyFont="1" applyBorder="1" applyAlignment="1">
      <alignment horizontal="right" vertical="top"/>
    </xf>
    <xf numFmtId="170" fontId="50" fillId="0" borderId="1" xfId="1" applyNumberFormat="1" applyFont="1" applyBorder="1" applyAlignment="1">
      <alignment horizontal="right" vertical="top"/>
    </xf>
    <xf numFmtId="166" fontId="55" fillId="0" borderId="0" xfId="291" applyNumberFormat="1" applyFont="1" applyBorder="1" applyAlignment="1">
      <alignment horizontal="left"/>
    </xf>
    <xf numFmtId="0" fontId="53" fillId="0" borderId="1" xfId="3" applyFont="1" applyBorder="1" applyAlignment="1">
      <alignment horizontal="left" vertical="top"/>
    </xf>
    <xf numFmtId="167" fontId="53" fillId="0" borderId="1" xfId="3" applyNumberFormat="1" applyFont="1" applyFill="1" applyBorder="1" applyAlignment="1">
      <alignment horizontal="right" vertical="top"/>
    </xf>
    <xf numFmtId="166" fontId="53" fillId="0" borderId="0" xfId="3" applyNumberFormat="1" applyFont="1" applyFill="1" applyBorder="1" applyAlignment="1">
      <alignment horizontal="right" vertical="top"/>
    </xf>
    <xf numFmtId="0" fontId="61" fillId="0" borderId="0" xfId="0" applyFont="1"/>
    <xf numFmtId="0" fontId="0" fillId="2" borderId="0" xfId="0" applyFill="1" applyAlignment="1">
      <alignment horizontal="center"/>
    </xf>
    <xf numFmtId="0" fontId="26" fillId="0" borderId="0" xfId="128" applyFill="1" applyAlignment="1">
      <alignment horizontal="center"/>
    </xf>
    <xf numFmtId="0" fontId="6" fillId="36" borderId="1" xfId="0" applyFont="1" applyFill="1" applyBorder="1" applyAlignment="1">
      <alignment horizontal="center" vertical="center" wrapText="1"/>
    </xf>
    <xf numFmtId="0" fontId="6" fillId="36" borderId="1" xfId="0" applyFont="1" applyFill="1" applyBorder="1" applyAlignment="1">
      <alignment horizontal="left" vertical="center" wrapText="1"/>
    </xf>
    <xf numFmtId="164" fontId="52" fillId="37" borderId="0" xfId="3" applyNumberFormat="1" applyFont="1" applyFill="1" applyBorder="1" applyAlignment="1">
      <alignment horizontal="left" vertical="center"/>
    </xf>
    <xf numFmtId="0" fontId="57" fillId="36" borderId="1" xfId="0" applyFont="1" applyFill="1" applyBorder="1" applyAlignment="1">
      <alignment horizontal="center" vertical="center" wrapText="1"/>
    </xf>
    <xf numFmtId="0" fontId="6" fillId="36" borderId="21" xfId="0" applyFont="1" applyFill="1" applyBorder="1" applyAlignment="1">
      <alignment horizontal="left" vertical="top" wrapText="1"/>
    </xf>
    <xf numFmtId="0" fontId="4" fillId="37" borderId="0" xfId="3" applyFont="1" applyFill="1" applyBorder="1" applyAlignment="1">
      <alignment horizontal="left" vertical="top"/>
    </xf>
    <xf numFmtId="170" fontId="4" fillId="37" borderId="0" xfId="1" applyNumberFormat="1" applyFont="1" applyFill="1" applyBorder="1" applyAlignment="1">
      <alignment horizontal="right" vertical="top"/>
    </xf>
    <xf numFmtId="0" fontId="5" fillId="37" borderId="3" xfId="3" applyFont="1" applyFill="1" applyBorder="1" applyAlignment="1">
      <alignment horizontal="left" vertical="top"/>
    </xf>
    <xf numFmtId="170" fontId="52" fillId="37" borderId="0" xfId="1" applyNumberFormat="1" applyFont="1" applyFill="1" applyBorder="1" applyAlignment="1">
      <alignment horizontal="right" vertical="center"/>
    </xf>
    <xf numFmtId="0" fontId="57" fillId="36" borderId="1" xfId="0" applyFont="1" applyFill="1" applyBorder="1" applyAlignment="1">
      <alignment horizontal="right" vertical="center" wrapText="1"/>
    </xf>
    <xf numFmtId="0" fontId="31" fillId="37" borderId="0" xfId="3" applyFont="1" applyFill="1" applyBorder="1" applyAlignment="1">
      <alignment horizontal="left"/>
    </xf>
    <xf numFmtId="166" fontId="31" fillId="37" borderId="0" xfId="312" applyNumberFormat="1" applyFont="1" applyFill="1" applyBorder="1" applyAlignment="1">
      <alignment horizontal="center"/>
    </xf>
    <xf numFmtId="0" fontId="34" fillId="37" borderId="0" xfId="3" applyFont="1" applyFill="1" applyBorder="1" applyAlignment="1">
      <alignment horizontal="left"/>
    </xf>
    <xf numFmtId="0" fontId="31" fillId="37" borderId="0" xfId="3" applyFont="1" applyFill="1" applyBorder="1" applyAlignment="1">
      <alignment horizontal="center"/>
    </xf>
    <xf numFmtId="170" fontId="31" fillId="37" borderId="0" xfId="1" applyNumberFormat="1" applyFont="1" applyFill="1" applyBorder="1" applyAlignment="1">
      <alignment horizontal="center"/>
    </xf>
    <xf numFmtId="0" fontId="31" fillId="37" borderId="0" xfId="0" applyFont="1" applyFill="1" applyAlignment="1">
      <alignment horizontal="center"/>
    </xf>
    <xf numFmtId="170" fontId="32" fillId="37" borderId="0" xfId="0" applyNumberFormat="1" applyFont="1" applyFill="1" applyAlignment="1">
      <alignment horizontal="center"/>
    </xf>
    <xf numFmtId="166" fontId="34" fillId="37" borderId="0" xfId="312" applyNumberFormat="1" applyFont="1" applyFill="1" applyBorder="1" applyAlignment="1">
      <alignment horizontal="center"/>
    </xf>
    <xf numFmtId="0" fontId="50" fillId="37" borderId="1" xfId="3" applyFont="1" applyFill="1" applyBorder="1" applyAlignment="1">
      <alignment horizontal="left" vertical="top"/>
    </xf>
    <xf numFmtId="166" fontId="50" fillId="37" borderId="1" xfId="3" applyNumberFormat="1" applyFont="1" applyFill="1" applyBorder="1" applyAlignment="1">
      <alignment horizontal="right" vertical="top"/>
    </xf>
    <xf numFmtId="0" fontId="60" fillId="35" borderId="1" xfId="0" applyFont="1" applyFill="1" applyBorder="1" applyAlignment="1">
      <alignment horizontal="left" vertical="center" wrapText="1"/>
    </xf>
    <xf numFmtId="0" fontId="60" fillId="35" borderId="1" xfId="0" applyFont="1" applyFill="1" applyBorder="1" applyAlignment="1">
      <alignment horizontal="center" vertical="center" wrapText="1"/>
    </xf>
    <xf numFmtId="0" fontId="53" fillId="37" borderId="3" xfId="3" applyFont="1" applyFill="1" applyBorder="1" applyAlignment="1">
      <alignment horizontal="left" vertical="top"/>
    </xf>
    <xf numFmtId="166" fontId="53" fillId="37" borderId="3" xfId="3" applyNumberFormat="1" applyFont="1" applyFill="1" applyBorder="1" applyAlignment="1">
      <alignment horizontal="right" vertical="top"/>
    </xf>
    <xf numFmtId="0" fontId="6" fillId="35" borderId="0" xfId="0" applyFont="1" applyFill="1" applyAlignment="1">
      <alignment horizontal="left" vertical="center" wrapText="1"/>
    </xf>
    <xf numFmtId="0" fontId="6" fillId="35" borderId="1" xfId="0" applyFont="1" applyFill="1" applyBorder="1" applyAlignment="1">
      <alignment horizontal="left" vertical="center" wrapText="1"/>
    </xf>
    <xf numFmtId="0" fontId="6" fillId="36" borderId="1" xfId="0" applyFont="1" applyFill="1" applyBorder="1" applyAlignment="1">
      <alignment horizontal="right" vertical="center" wrapText="1"/>
    </xf>
    <xf numFmtId="0" fontId="6" fillId="36" borderId="0" xfId="0" applyFont="1" applyFill="1" applyAlignment="1">
      <alignment horizontal="left" vertical="center" wrapText="1"/>
    </xf>
    <xf numFmtId="170" fontId="3" fillId="0" borderId="3" xfId="1" applyNumberFormat="1" applyFont="1" applyBorder="1" applyAlignment="1">
      <alignment horizontal="right"/>
    </xf>
    <xf numFmtId="170" fontId="3" fillId="37" borderId="3" xfId="1" applyNumberFormat="1" applyFont="1" applyFill="1" applyBorder="1" applyAlignment="1">
      <alignment horizontal="right"/>
    </xf>
    <xf numFmtId="0" fontId="61" fillId="2" borderId="1" xfId="0" applyFont="1" applyFill="1" applyBorder="1"/>
    <xf numFmtId="166" fontId="61" fillId="0" borderId="1" xfId="0" applyNumberFormat="1" applyFont="1" applyBorder="1"/>
    <xf numFmtId="0" fontId="62" fillId="0" borderId="0" xfId="0" applyFont="1"/>
    <xf numFmtId="0" fontId="63" fillId="36" borderId="1" xfId="0" applyFont="1" applyFill="1" applyBorder="1" applyAlignment="1">
      <alignment horizontal="left" vertical="center" wrapText="1"/>
    </xf>
    <xf numFmtId="0" fontId="6" fillId="36" borderId="0" xfId="0" applyFont="1" applyFill="1" applyAlignment="1">
      <alignment horizontal="right" vertical="center" wrapText="1"/>
    </xf>
    <xf numFmtId="170" fontId="54" fillId="0" borderId="0" xfId="1" applyNumberFormat="1" applyFont="1" applyFill="1" applyBorder="1" applyAlignment="1">
      <alignment horizontal="right" vertical="center"/>
    </xf>
    <xf numFmtId="165" fontId="21" fillId="0" borderId="0" xfId="2" applyFont="1" applyAlignment="1">
      <alignment horizontal="center"/>
    </xf>
    <xf numFmtId="165" fontId="21" fillId="0" borderId="0" xfId="2" applyFont="1" applyBorder="1" applyAlignment="1">
      <alignment horizontal="center"/>
    </xf>
    <xf numFmtId="166" fontId="64" fillId="0" borderId="0" xfId="3" applyNumberFormat="1" applyFont="1" applyFill="1" applyBorder="1" applyAlignment="1">
      <alignment horizontal="right" vertical="top"/>
    </xf>
    <xf numFmtId="0" fontId="59" fillId="0" borderId="0" xfId="3" applyFont="1" applyFill="1" applyBorder="1" applyAlignment="1">
      <alignment horizontal="left" vertical="center"/>
    </xf>
    <xf numFmtId="170" fontId="55" fillId="0" borderId="0" xfId="1" applyNumberFormat="1" applyFont="1" applyFill="1" applyBorder="1" applyAlignment="1">
      <alignment horizontal="right" vertical="center"/>
    </xf>
    <xf numFmtId="0" fontId="59" fillId="0" borderId="0" xfId="3" applyFont="1" applyFill="1" applyBorder="1" applyAlignment="1">
      <alignment horizontal="right" vertical="center"/>
    </xf>
    <xf numFmtId="0" fontId="55" fillId="37" borderId="0" xfId="3" applyFont="1" applyFill="1" applyBorder="1" applyAlignment="1">
      <alignment horizontal="left" vertical="center"/>
    </xf>
    <xf numFmtId="170" fontId="55" fillId="37" borderId="0" xfId="1" applyNumberFormat="1" applyFont="1" applyFill="1" applyBorder="1" applyAlignment="1">
      <alignment horizontal="right" vertical="center"/>
    </xf>
    <xf numFmtId="0" fontId="55" fillId="0" borderId="0" xfId="3" applyFont="1" applyFill="1" applyBorder="1" applyAlignment="1">
      <alignment horizontal="left" vertical="center"/>
    </xf>
    <xf numFmtId="170" fontId="59" fillId="0" borderId="0" xfId="1" applyNumberFormat="1" applyFont="1" applyFill="1" applyBorder="1" applyAlignment="1">
      <alignment horizontal="right" vertical="center"/>
    </xf>
    <xf numFmtId="0" fontId="59" fillId="37" borderId="3" xfId="3" applyFont="1" applyFill="1" applyBorder="1" applyAlignment="1">
      <alignment horizontal="left" vertical="center"/>
    </xf>
    <xf numFmtId="170" fontId="59" fillId="37" borderId="3" xfId="1" applyNumberFormat="1" applyFont="1" applyFill="1" applyBorder="1" applyAlignment="1">
      <alignment horizontal="right" vertical="center"/>
    </xf>
    <xf numFmtId="0" fontId="59" fillId="0" borderId="3" xfId="3" applyFont="1" applyFill="1" applyBorder="1" applyAlignment="1">
      <alignment horizontal="left" vertical="center"/>
    </xf>
    <xf numFmtId="170" fontId="59" fillId="0" borderId="3" xfId="1" applyNumberFormat="1" applyFont="1" applyFill="1" applyBorder="1" applyAlignment="1">
      <alignment horizontal="right" vertical="center"/>
    </xf>
    <xf numFmtId="0" fontId="65" fillId="38" borderId="22" xfId="0" applyFont="1" applyFill="1" applyBorder="1"/>
    <xf numFmtId="0" fontId="66" fillId="39" borderId="23" xfId="0" applyFont="1" applyFill="1" applyBorder="1"/>
    <xf numFmtId="0" fontId="66" fillId="38" borderId="23" xfId="0" applyFont="1" applyFill="1" applyBorder="1"/>
    <xf numFmtId="180" fontId="67" fillId="38" borderId="24" xfId="0" applyNumberFormat="1" applyFont="1" applyFill="1" applyBorder="1" applyAlignment="1" applyProtection="1">
      <alignment horizontal="right" vertical="center"/>
      <protection locked="0"/>
    </xf>
    <xf numFmtId="180" fontId="67" fillId="38" borderId="22" xfId="0" applyNumberFormat="1" applyFont="1" applyFill="1" applyBorder="1" applyAlignment="1" applyProtection="1">
      <alignment horizontal="right" vertical="center"/>
      <protection locked="0"/>
    </xf>
    <xf numFmtId="0" fontId="65" fillId="39" borderId="22" xfId="0" applyFont="1" applyFill="1" applyBorder="1"/>
    <xf numFmtId="0" fontId="66" fillId="0" borderId="23" xfId="0" applyFont="1" applyBorder="1"/>
    <xf numFmtId="169" fontId="67" fillId="0" borderId="25" xfId="2" applyNumberFormat="1" applyFont="1" applyFill="1" applyBorder="1" applyAlignment="1" applyProtection="1">
      <alignment horizontal="right" vertical="center"/>
      <protection locked="0"/>
    </xf>
    <xf numFmtId="181" fontId="4" fillId="0" borderId="0" xfId="3" applyNumberFormat="1" applyFont="1" applyBorder="1" applyAlignment="1">
      <alignment horizontal="right" vertical="top"/>
    </xf>
    <xf numFmtId="181" fontId="4" fillId="37" borderId="0" xfId="3" applyNumberFormat="1" applyFont="1" applyFill="1" applyBorder="1" applyAlignment="1">
      <alignment horizontal="right" vertical="top"/>
    </xf>
    <xf numFmtId="181" fontId="5" fillId="0" borderId="3" xfId="3" applyNumberFormat="1" applyFont="1" applyBorder="1" applyAlignment="1">
      <alignment horizontal="right" vertical="top"/>
    </xf>
    <xf numFmtId="181" fontId="5" fillId="37" borderId="3" xfId="3" applyNumberFormat="1" applyFont="1" applyFill="1" applyBorder="1" applyAlignment="1">
      <alignment horizontal="right" vertical="top"/>
    </xf>
    <xf numFmtId="180" fontId="55" fillId="0" borderId="0" xfId="0" applyNumberFormat="1" applyFont="1" applyAlignment="1">
      <alignment horizontal="right" vertical="center"/>
    </xf>
    <xf numFmtId="180" fontId="59" fillId="0" borderId="0" xfId="3" applyNumberFormat="1" applyFont="1" applyFill="1" applyBorder="1" applyAlignment="1">
      <alignment horizontal="right" vertical="center"/>
    </xf>
    <xf numFmtId="180" fontId="55" fillId="37" borderId="0" xfId="3" applyNumberFormat="1" applyFont="1" applyFill="1" applyBorder="1" applyAlignment="1">
      <alignment horizontal="right" vertical="center"/>
    </xf>
    <xf numFmtId="180" fontId="55" fillId="37" borderId="0" xfId="3" applyNumberFormat="1" applyFont="1" applyFill="1" applyBorder="1" applyAlignment="1">
      <alignment horizontal="left" vertical="center"/>
    </xf>
    <xf numFmtId="180" fontId="55" fillId="0" borderId="0" xfId="3" applyNumberFormat="1" applyFont="1" applyFill="1" applyBorder="1" applyAlignment="1">
      <alignment horizontal="right" vertical="center"/>
    </xf>
    <xf numFmtId="180" fontId="55" fillId="0" borderId="0" xfId="3" applyNumberFormat="1" applyFont="1" applyFill="1" applyBorder="1" applyAlignment="1">
      <alignment horizontal="left" vertical="center"/>
    </xf>
    <xf numFmtId="180" fontId="59" fillId="0" borderId="3" xfId="3" applyNumberFormat="1" applyFont="1" applyFill="1" applyBorder="1" applyAlignment="1">
      <alignment horizontal="right" vertical="center"/>
    </xf>
    <xf numFmtId="180" fontId="59" fillId="37" borderId="3" xfId="3" applyNumberFormat="1" applyFont="1" applyFill="1" applyBorder="1" applyAlignment="1">
      <alignment horizontal="right" vertical="center"/>
    </xf>
    <xf numFmtId="180" fontId="0" fillId="39" borderId="25" xfId="2" applyNumberFormat="1" applyFont="1" applyFill="1" applyBorder="1" applyAlignment="1" applyProtection="1">
      <alignment horizontal="right" vertical="center"/>
      <protection locked="0"/>
    </xf>
    <xf numFmtId="180" fontId="0" fillId="38" borderId="25" xfId="2" applyNumberFormat="1" applyFont="1" applyFill="1" applyBorder="1" applyAlignment="1" applyProtection="1">
      <alignment horizontal="right" vertical="center"/>
      <protection locked="0"/>
    </xf>
    <xf numFmtId="180" fontId="3" fillId="39" borderId="24" xfId="2" applyNumberFormat="1" applyFont="1" applyFill="1" applyBorder="1" applyAlignment="1" applyProtection="1">
      <alignment horizontal="right" vertical="center"/>
      <protection locked="0"/>
    </xf>
    <xf numFmtId="166" fontId="55" fillId="0" borderId="0" xfId="291" applyNumberFormat="1" applyFont="1" applyBorder="1" applyAlignment="1">
      <alignment horizontal="center"/>
    </xf>
    <xf numFmtId="166" fontId="53" fillId="0" borderId="3" xfId="3" applyNumberFormat="1" applyFont="1" applyFill="1" applyBorder="1" applyAlignment="1">
      <alignment horizontal="center" vertical="top"/>
    </xf>
    <xf numFmtId="166" fontId="64" fillId="0" borderId="0" xfId="3" applyNumberFormat="1" applyFont="1" applyFill="1" applyBorder="1" applyAlignment="1">
      <alignment horizontal="center" vertical="top"/>
    </xf>
    <xf numFmtId="167" fontId="53" fillId="0" borderId="1" xfId="3" applyNumberFormat="1" applyFont="1" applyFill="1" applyBorder="1" applyAlignment="1">
      <alignment horizontal="center" vertical="top"/>
    </xf>
    <xf numFmtId="0" fontId="65" fillId="2" borderId="22" xfId="0" applyFont="1" applyFill="1" applyBorder="1"/>
    <xf numFmtId="180" fontId="3" fillId="2" borderId="24" xfId="2" applyNumberFormat="1" applyFont="1" applyFill="1" applyBorder="1" applyAlignment="1" applyProtection="1">
      <alignment horizontal="right" vertical="center"/>
      <protection locked="0"/>
    </xf>
    <xf numFmtId="0" fontId="66" fillId="2" borderId="23" xfId="0" applyFont="1" applyFill="1" applyBorder="1"/>
    <xf numFmtId="180" fontId="0" fillId="2" borderId="25" xfId="2" applyNumberFormat="1" applyFont="1" applyFill="1" applyBorder="1" applyAlignment="1" applyProtection="1">
      <alignment horizontal="right" vertical="center"/>
      <protection locked="0"/>
    </xf>
    <xf numFmtId="0" fontId="6" fillId="35" borderId="0" xfId="0" applyFont="1" applyFill="1" applyAlignment="1">
      <alignment horizontal="center" vertical="center" wrapText="1"/>
    </xf>
    <xf numFmtId="0" fontId="6" fillId="35" borderId="1" xfId="0" applyFont="1" applyFill="1" applyBorder="1" applyAlignment="1">
      <alignment horizontal="center" vertical="center" wrapText="1"/>
    </xf>
    <xf numFmtId="0" fontId="26" fillId="0" borderId="0" xfId="128" applyBorder="1" applyAlignment="1">
      <alignment horizontal="center" vertical="center"/>
    </xf>
    <xf numFmtId="0" fontId="32" fillId="0" borderId="20" xfId="0" applyFont="1" applyBorder="1" applyAlignment="1">
      <alignment horizontal="center"/>
    </xf>
    <xf numFmtId="0" fontId="50" fillId="0" borderId="3" xfId="3" applyFont="1" applyBorder="1" applyAlignment="1">
      <alignment horizontal="left" vertical="top"/>
    </xf>
    <xf numFmtId="166" fontId="50" fillId="0" borderId="3" xfId="3" applyNumberFormat="1" applyFont="1" applyBorder="1" applyAlignment="1">
      <alignment horizontal="right" vertical="top"/>
    </xf>
    <xf numFmtId="181" fontId="0" fillId="0" borderId="0" xfId="0" applyNumberFormat="1"/>
    <xf numFmtId="0" fontId="54" fillId="37" borderId="3" xfId="3" applyFont="1" applyFill="1" applyBorder="1" applyAlignment="1">
      <alignment horizontal="left" vertical="top"/>
    </xf>
    <xf numFmtId="170" fontId="54" fillId="37" borderId="3" xfId="1" applyNumberFormat="1" applyFont="1" applyFill="1" applyBorder="1" applyAlignment="1">
      <alignment horizontal="right" vertical="top"/>
    </xf>
    <xf numFmtId="166" fontId="55" fillId="0" borderId="0" xfId="291" applyNumberFormat="1" applyFont="1" applyBorder="1" applyAlignment="1">
      <alignment horizontal="right"/>
    </xf>
    <xf numFmtId="0" fontId="69" fillId="0" borderId="0" xfId="0" applyFont="1"/>
    <xf numFmtId="0" fontId="55" fillId="0" borderId="0" xfId="1" applyNumberFormat="1" applyFont="1" applyFill="1" applyBorder="1" applyAlignment="1">
      <alignment horizontal="right" vertical="center"/>
    </xf>
    <xf numFmtId="43" fontId="6" fillId="36" borderId="1" xfId="0" applyNumberFormat="1" applyFont="1" applyFill="1" applyBorder="1" applyAlignment="1">
      <alignment horizontal="right" vertical="center" wrapText="1"/>
    </xf>
    <xf numFmtId="180" fontId="31" fillId="2" borderId="0" xfId="312" applyNumberFormat="1" applyFont="1" applyFill="1" applyBorder="1" applyAlignment="1">
      <alignment horizontal="center"/>
    </xf>
    <xf numFmtId="180" fontId="31" fillId="37" borderId="0" xfId="312" applyNumberFormat="1" applyFont="1" applyFill="1" applyBorder="1" applyAlignment="1">
      <alignment horizontal="center"/>
    </xf>
    <xf numFmtId="180" fontId="34" fillId="2" borderId="0" xfId="312" applyNumberFormat="1" applyFont="1" applyFill="1" applyBorder="1" applyAlignment="1">
      <alignment horizontal="center"/>
    </xf>
    <xf numFmtId="180" fontId="34" fillId="37" borderId="0" xfId="312" applyNumberFormat="1" applyFont="1" applyFill="1" applyBorder="1" applyAlignment="1">
      <alignment horizontal="center"/>
    </xf>
    <xf numFmtId="180" fontId="34" fillId="2" borderId="3" xfId="312" applyNumberFormat="1" applyFont="1" applyFill="1" applyBorder="1" applyAlignment="1">
      <alignment horizontal="center"/>
    </xf>
    <xf numFmtId="180" fontId="53" fillId="0" borderId="0" xfId="3" applyNumberFormat="1" applyFont="1" applyBorder="1" applyAlignment="1">
      <alignment horizontal="right" vertical="top"/>
    </xf>
    <xf numFmtId="0" fontId="70" fillId="0" borderId="0" xfId="0" applyFont="1"/>
    <xf numFmtId="166" fontId="26" fillId="0" borderId="0" xfId="128" applyNumberFormat="1" applyBorder="1" applyAlignment="1">
      <alignment horizontal="center"/>
    </xf>
    <xf numFmtId="167" fontId="29" fillId="0" borderId="0" xfId="0" applyNumberFormat="1" applyFont="1" applyAlignment="1">
      <alignment horizontal="right"/>
    </xf>
    <xf numFmtId="170" fontId="29" fillId="0" borderId="0" xfId="0" applyNumberFormat="1" applyFont="1" applyAlignment="1">
      <alignment horizontal="right"/>
    </xf>
    <xf numFmtId="164" fontId="52" fillId="2" borderId="0" xfId="3" applyNumberFormat="1" applyFont="1" applyFill="1" applyBorder="1" applyAlignment="1">
      <alignment horizontal="left" vertical="center"/>
    </xf>
    <xf numFmtId="167" fontId="52" fillId="37" borderId="0" xfId="2" applyNumberFormat="1" applyFont="1" applyFill="1" applyBorder="1" applyAlignment="1">
      <alignment horizontal="right" vertical="center"/>
    </xf>
    <xf numFmtId="170" fontId="52" fillId="2" borderId="0" xfId="1" applyNumberFormat="1" applyFont="1" applyFill="1" applyBorder="1" applyAlignment="1">
      <alignment horizontal="right" vertical="center"/>
    </xf>
    <xf numFmtId="167" fontId="52" fillId="2" borderId="0" xfId="2" applyNumberFormat="1" applyFont="1" applyFill="1" applyBorder="1" applyAlignment="1">
      <alignment horizontal="right" vertical="center"/>
    </xf>
    <xf numFmtId="164" fontId="58" fillId="0" borderId="0" xfId="3" applyNumberFormat="1" applyFont="1" applyFill="1" applyBorder="1" applyAlignment="1">
      <alignment horizontal="left" vertical="center" wrapText="1"/>
    </xf>
    <xf numFmtId="180" fontId="53" fillId="0" borderId="3" xfId="3" applyNumberFormat="1" applyFont="1" applyBorder="1" applyAlignment="1">
      <alignment horizontal="right" vertical="top"/>
    </xf>
    <xf numFmtId="180" fontId="55" fillId="0" borderId="0" xfId="0" applyNumberFormat="1" applyFont="1" applyAlignment="1">
      <alignment horizontal="right"/>
    </xf>
    <xf numFmtId="172" fontId="55" fillId="0" borderId="0" xfId="0" applyNumberFormat="1" applyFont="1" applyAlignment="1">
      <alignment horizontal="right"/>
    </xf>
    <xf numFmtId="0" fontId="5" fillId="2" borderId="0" xfId="0" applyFont="1" applyFill="1" applyAlignment="1">
      <alignment horizontal="right"/>
    </xf>
    <xf numFmtId="0" fontId="53" fillId="0" borderId="0" xfId="3" applyFont="1" applyBorder="1" applyAlignment="1">
      <alignment horizontal="right" vertical="top"/>
    </xf>
    <xf numFmtId="180" fontId="5" fillId="2" borderId="0" xfId="0" applyNumberFormat="1" applyFont="1" applyFill="1" applyAlignment="1">
      <alignment horizontal="right"/>
    </xf>
    <xf numFmtId="180" fontId="50" fillId="37" borderId="3" xfId="3" applyNumberFormat="1" applyFont="1" applyFill="1" applyBorder="1" applyAlignment="1">
      <alignment horizontal="right" vertical="top"/>
    </xf>
    <xf numFmtId="170" fontId="50" fillId="0" borderId="3" xfId="3" applyNumberFormat="1" applyFont="1" applyFill="1" applyBorder="1" applyAlignment="1">
      <alignment horizontal="right" vertical="top"/>
    </xf>
    <xf numFmtId="180" fontId="32" fillId="37" borderId="0" xfId="0" applyNumberFormat="1" applyFont="1" applyFill="1" applyAlignment="1">
      <alignment horizontal="right"/>
    </xf>
    <xf numFmtId="180" fontId="31" fillId="2" borderId="0" xfId="312" applyNumberFormat="1" applyFont="1" applyFill="1" applyBorder="1" applyAlignment="1">
      <alignment horizontal="right"/>
    </xf>
    <xf numFmtId="180" fontId="31" fillId="37" borderId="0" xfId="312" applyNumberFormat="1" applyFont="1" applyFill="1" applyBorder="1" applyAlignment="1">
      <alignment horizontal="right"/>
    </xf>
    <xf numFmtId="180" fontId="34" fillId="2" borderId="3" xfId="312" applyNumberFormat="1" applyFont="1" applyFill="1" applyBorder="1" applyAlignment="1">
      <alignment horizontal="right"/>
    </xf>
    <xf numFmtId="180" fontId="31" fillId="2" borderId="0" xfId="1" applyNumberFormat="1" applyFont="1" applyFill="1" applyBorder="1" applyAlignment="1">
      <alignment horizontal="center"/>
    </xf>
    <xf numFmtId="180" fontId="50" fillId="0" borderId="3" xfId="3" applyNumberFormat="1" applyFont="1" applyBorder="1" applyAlignment="1">
      <alignment horizontal="right" vertical="top"/>
    </xf>
    <xf numFmtId="170" fontId="50" fillId="0" borderId="3" xfId="1" applyNumberFormat="1" applyFont="1" applyBorder="1" applyAlignment="1">
      <alignment horizontal="right" vertical="top"/>
    </xf>
    <xf numFmtId="180" fontId="50" fillId="0" borderId="3" xfId="1" applyNumberFormat="1" applyFont="1" applyBorder="1" applyAlignment="1">
      <alignment horizontal="right" vertical="top"/>
    </xf>
    <xf numFmtId="170" fontId="50" fillId="0" borderId="1" xfId="3" applyNumberFormat="1" applyFont="1" applyBorder="1" applyAlignment="1">
      <alignment horizontal="right" vertical="top"/>
    </xf>
    <xf numFmtId="180" fontId="50" fillId="0" borderId="1" xfId="3" applyNumberFormat="1" applyFont="1" applyBorder="1" applyAlignment="1">
      <alignment horizontal="right" vertical="top"/>
    </xf>
    <xf numFmtId="180" fontId="50" fillId="37" borderId="1" xfId="3" applyNumberFormat="1" applyFont="1" applyFill="1" applyBorder="1" applyAlignment="1">
      <alignment horizontal="right" vertical="top"/>
    </xf>
    <xf numFmtId="180" fontId="31" fillId="0" borderId="0" xfId="312" applyNumberFormat="1" applyFont="1" applyFill="1" applyBorder="1" applyAlignment="1">
      <alignment horizontal="right"/>
    </xf>
    <xf numFmtId="0" fontId="32" fillId="37" borderId="0" xfId="0" applyFont="1" applyFill="1" applyAlignment="1">
      <alignment horizontal="right"/>
    </xf>
    <xf numFmtId="170" fontId="32" fillId="37" borderId="0" xfId="0" applyNumberFormat="1" applyFont="1" applyFill="1" applyAlignment="1">
      <alignment horizontal="right"/>
    </xf>
    <xf numFmtId="0" fontId="32" fillId="0" borderId="0" xfId="0" applyFont="1" applyAlignment="1">
      <alignment horizontal="right"/>
    </xf>
    <xf numFmtId="166" fontId="34" fillId="2" borderId="1" xfId="312" applyNumberFormat="1" applyFont="1" applyFill="1" applyBorder="1" applyAlignment="1">
      <alignment horizontal="center"/>
    </xf>
    <xf numFmtId="180" fontId="34" fillId="2" borderId="1" xfId="312" applyNumberFormat="1" applyFont="1" applyFill="1" applyBorder="1" applyAlignment="1">
      <alignment horizontal="center"/>
    </xf>
    <xf numFmtId="166" fontId="31" fillId="37" borderId="0" xfId="312" applyNumberFormat="1" applyFont="1" applyFill="1" applyBorder="1" applyAlignment="1">
      <alignment horizontal="right"/>
    </xf>
    <xf numFmtId="166" fontId="31" fillId="2" borderId="0" xfId="312" applyNumberFormat="1" applyFont="1" applyFill="1" applyBorder="1" applyAlignment="1">
      <alignment horizontal="right"/>
    </xf>
    <xf numFmtId="170" fontId="32" fillId="2" borderId="0" xfId="0" applyNumberFormat="1" applyFont="1" applyFill="1" applyAlignment="1">
      <alignment horizontal="right"/>
    </xf>
    <xf numFmtId="172" fontId="33" fillId="2" borderId="0" xfId="3" applyNumberFormat="1" applyFont="1" applyFill="1" applyBorder="1" applyAlignment="1">
      <alignment horizontal="right"/>
    </xf>
    <xf numFmtId="170" fontId="31" fillId="2" borderId="0" xfId="1" applyNumberFormat="1" applyFont="1" applyFill="1" applyBorder="1" applyAlignment="1">
      <alignment horizontal="right"/>
    </xf>
    <xf numFmtId="180" fontId="34" fillId="37" borderId="0" xfId="312" applyNumberFormat="1" applyFont="1" applyFill="1" applyBorder="1" applyAlignment="1">
      <alignment horizontal="right"/>
    </xf>
    <xf numFmtId="180" fontId="34" fillId="2" borderId="1" xfId="312" applyNumberFormat="1" applyFont="1" applyFill="1" applyBorder="1" applyAlignment="1">
      <alignment horizontal="right"/>
    </xf>
    <xf numFmtId="180" fontId="34" fillId="2" borderId="3" xfId="1" applyNumberFormat="1" applyFont="1" applyFill="1" applyBorder="1" applyAlignment="1">
      <alignment horizontal="right"/>
    </xf>
    <xf numFmtId="166" fontId="34" fillId="2" borderId="1" xfId="312" applyNumberFormat="1" applyFont="1" applyFill="1" applyBorder="1" applyAlignment="1">
      <alignment horizontal="right"/>
    </xf>
    <xf numFmtId="166" fontId="34" fillId="2" borderId="3" xfId="312" applyNumberFormat="1" applyFont="1" applyFill="1" applyBorder="1" applyAlignment="1">
      <alignment horizontal="right"/>
    </xf>
    <xf numFmtId="180" fontId="34" fillId="37" borderId="1" xfId="312" applyNumberFormat="1" applyFont="1" applyFill="1" applyBorder="1" applyAlignment="1">
      <alignment horizontal="right"/>
    </xf>
    <xf numFmtId="172" fontId="32" fillId="2" borderId="0" xfId="0" applyNumberFormat="1" applyFont="1" applyFill="1" applyAlignment="1">
      <alignment horizontal="right"/>
    </xf>
    <xf numFmtId="172" fontId="33" fillId="0" borderId="0" xfId="3" applyNumberFormat="1" applyFont="1" applyFill="1" applyBorder="1" applyAlignment="1">
      <alignment horizontal="right"/>
    </xf>
    <xf numFmtId="180" fontId="31" fillId="0" borderId="3" xfId="312" applyNumberFormat="1" applyFont="1" applyFill="1" applyBorder="1" applyAlignment="1">
      <alignment horizontal="right"/>
    </xf>
    <xf numFmtId="167" fontId="54" fillId="0" borderId="0" xfId="2" applyNumberFormat="1" applyFont="1" applyFill="1" applyBorder="1" applyAlignment="1">
      <alignment horizontal="right" vertical="top"/>
    </xf>
    <xf numFmtId="170" fontId="54" fillId="0" borderId="0" xfId="1" applyNumberFormat="1" applyFont="1" applyBorder="1" applyAlignment="1">
      <alignment horizontal="right" vertical="top"/>
    </xf>
    <xf numFmtId="183" fontId="0" fillId="0" borderId="0" xfId="0" applyNumberFormat="1"/>
    <xf numFmtId="166" fontId="32" fillId="0" borderId="1" xfId="0" applyNumberFormat="1" applyFont="1" applyBorder="1" applyAlignment="1">
      <alignment horizontal="right"/>
    </xf>
    <xf numFmtId="170" fontId="33" fillId="2" borderId="0" xfId="3" applyNumberFormat="1" applyFont="1" applyFill="1" applyBorder="1" applyAlignment="1">
      <alignment horizontal="right"/>
    </xf>
    <xf numFmtId="0" fontId="32" fillId="0" borderId="1" xfId="0" applyFont="1" applyBorder="1" applyAlignment="1">
      <alignment horizontal="right"/>
    </xf>
    <xf numFmtId="170" fontId="34" fillId="2" borderId="0" xfId="1" applyNumberFormat="1" applyFont="1" applyFill="1" applyBorder="1" applyAlignment="1">
      <alignment horizontal="right"/>
    </xf>
    <xf numFmtId="0" fontId="65" fillId="39" borderId="23" xfId="0" applyFont="1" applyFill="1" applyBorder="1"/>
    <xf numFmtId="180" fontId="3" fillId="39" borderId="25" xfId="2" applyNumberFormat="1" applyFont="1" applyFill="1" applyBorder="1" applyAlignment="1" applyProtection="1">
      <alignment horizontal="right" vertical="center"/>
      <protection locked="0"/>
    </xf>
    <xf numFmtId="0" fontId="50" fillId="0" borderId="0" xfId="3" applyFont="1" applyBorder="1" applyAlignment="1">
      <alignment horizontal="left" vertical="top"/>
    </xf>
    <xf numFmtId="0" fontId="6" fillId="40" borderId="1" xfId="0" applyFont="1" applyFill="1" applyBorder="1" applyAlignment="1">
      <alignment horizontal="left" vertical="center" wrapText="1"/>
    </xf>
    <xf numFmtId="0" fontId="6" fillId="40" borderId="1" xfId="0" applyFont="1" applyFill="1" applyBorder="1" applyAlignment="1">
      <alignment horizontal="center" vertical="center" wrapText="1"/>
    </xf>
    <xf numFmtId="172" fontId="55" fillId="37" borderId="0" xfId="0" applyNumberFormat="1" applyFont="1" applyFill="1" applyAlignment="1">
      <alignment horizontal="left"/>
    </xf>
    <xf numFmtId="166" fontId="55" fillId="37" borderId="0" xfId="291" applyNumberFormat="1" applyFont="1" applyFill="1" applyBorder="1" applyAlignment="1">
      <alignment horizontal="left"/>
    </xf>
    <xf numFmtId="166" fontId="55" fillId="37" borderId="0" xfId="291" applyNumberFormat="1" applyFont="1" applyFill="1" applyBorder="1" applyAlignment="1">
      <alignment horizontal="center"/>
    </xf>
    <xf numFmtId="180" fontId="55" fillId="37" borderId="0" xfId="0" applyNumberFormat="1" applyFont="1" applyFill="1" applyAlignment="1">
      <alignment horizontal="right"/>
    </xf>
    <xf numFmtId="0" fontId="8" fillId="37" borderId="0" xfId="3" applyFont="1" applyFill="1" applyBorder="1" applyAlignment="1">
      <alignment horizontal="left"/>
    </xf>
    <xf numFmtId="166" fontId="53" fillId="37" borderId="3" xfId="3" applyNumberFormat="1" applyFont="1" applyFill="1" applyBorder="1" applyAlignment="1">
      <alignment horizontal="center" vertical="top"/>
    </xf>
    <xf numFmtId="180" fontId="53" fillId="37" borderId="3" xfId="3" applyNumberFormat="1" applyFont="1" applyFill="1" applyBorder="1" applyAlignment="1">
      <alignment horizontal="right" vertical="top"/>
    </xf>
    <xf numFmtId="170" fontId="32" fillId="0" borderId="0" xfId="1" applyNumberFormat="1" applyFont="1" applyBorder="1"/>
    <xf numFmtId="170" fontId="51" fillId="0" borderId="0" xfId="1" applyNumberFormat="1" applyFont="1" applyFill="1"/>
    <xf numFmtId="170" fontId="51" fillId="0" borderId="20" xfId="1" applyNumberFormat="1" applyFont="1" applyFill="1" applyBorder="1"/>
    <xf numFmtId="170" fontId="6" fillId="36" borderId="1" xfId="1" applyNumberFormat="1" applyFont="1" applyFill="1" applyBorder="1" applyAlignment="1">
      <alignment horizontal="right" vertical="center" wrapText="1"/>
    </xf>
    <xf numFmtId="170" fontId="35" fillId="2" borderId="0" xfId="1" applyNumberFormat="1" applyFont="1" applyFill="1" applyBorder="1" applyAlignment="1">
      <alignment horizontal="center"/>
    </xf>
    <xf numFmtId="170" fontId="32" fillId="0" borderId="1" xfId="1" applyNumberFormat="1" applyFont="1" applyBorder="1"/>
    <xf numFmtId="170" fontId="32" fillId="0" borderId="0" xfId="1" applyNumberFormat="1" applyFont="1" applyFill="1" applyBorder="1"/>
    <xf numFmtId="170" fontId="32" fillId="2" borderId="0" xfId="1" applyNumberFormat="1" applyFont="1" applyFill="1" applyBorder="1"/>
    <xf numFmtId="167" fontId="54" fillId="37" borderId="3" xfId="2" applyNumberFormat="1" applyFont="1" applyFill="1" applyBorder="1" applyAlignment="1">
      <alignment horizontal="right" vertical="top"/>
    </xf>
    <xf numFmtId="164" fontId="54" fillId="37" borderId="3" xfId="3" applyNumberFormat="1" applyFont="1" applyFill="1" applyBorder="1" applyAlignment="1">
      <alignment horizontal="left" vertical="center"/>
    </xf>
    <xf numFmtId="167" fontId="54" fillId="37" borderId="3" xfId="2" applyNumberFormat="1" applyFont="1" applyFill="1" applyBorder="1" applyAlignment="1">
      <alignment horizontal="right" vertical="center"/>
    </xf>
    <xf numFmtId="170" fontId="54" fillId="37" borderId="3" xfId="1" applyNumberFormat="1" applyFont="1" applyFill="1" applyBorder="1" applyAlignment="1">
      <alignment horizontal="right" vertical="center"/>
    </xf>
    <xf numFmtId="164" fontId="54" fillId="2" borderId="0" xfId="3" applyNumberFormat="1" applyFont="1" applyFill="1" applyBorder="1" applyAlignment="1">
      <alignment horizontal="left" vertical="center"/>
    </xf>
    <xf numFmtId="167" fontId="54" fillId="2" borderId="0" xfId="2" applyNumberFormat="1" applyFont="1" applyFill="1" applyBorder="1" applyAlignment="1">
      <alignment horizontal="right" vertical="center"/>
    </xf>
    <xf numFmtId="170" fontId="54" fillId="2" borderId="0" xfId="1" applyNumberFormat="1" applyFont="1" applyFill="1" applyBorder="1" applyAlignment="1">
      <alignment horizontal="right" vertical="center"/>
    </xf>
    <xf numFmtId="0" fontId="5" fillId="2" borderId="3" xfId="3" applyFont="1" applyFill="1" applyBorder="1" applyAlignment="1">
      <alignment horizontal="left" vertical="top"/>
    </xf>
    <xf numFmtId="170" fontId="5" fillId="2" borderId="3" xfId="1" applyNumberFormat="1" applyFont="1" applyFill="1" applyBorder="1" applyAlignment="1">
      <alignment horizontal="right" vertical="top"/>
    </xf>
    <xf numFmtId="0" fontId="0" fillId="0" borderId="0" xfId="0" applyAlignment="1">
      <alignment horizontal="left"/>
    </xf>
    <xf numFmtId="0" fontId="0" fillId="0" borderId="0" xfId="0" applyAlignment="1">
      <alignment vertical="top" wrapText="1"/>
    </xf>
    <xf numFmtId="166" fontId="55" fillId="0" borderId="0" xfId="291" applyNumberFormat="1" applyFont="1" applyBorder="1" applyAlignment="1"/>
    <xf numFmtId="41" fontId="55" fillId="0" borderId="0" xfId="291" applyNumberFormat="1" applyFont="1" applyBorder="1" applyAlignment="1"/>
    <xf numFmtId="41" fontId="55" fillId="0" borderId="0" xfId="0" applyNumberFormat="1" applyFont="1" applyAlignment="1">
      <alignment horizontal="right"/>
    </xf>
    <xf numFmtId="41" fontId="55" fillId="0" borderId="0" xfId="291" applyNumberFormat="1" applyFont="1" applyBorder="1" applyAlignment="1">
      <alignment horizontal="center"/>
    </xf>
    <xf numFmtId="41" fontId="55" fillId="0" borderId="0" xfId="291" applyNumberFormat="1" applyFont="1" applyBorder="1" applyAlignment="1">
      <alignment horizontal="left"/>
    </xf>
    <xf numFmtId="6" fontId="6" fillId="36" borderId="0" xfId="0" quotePrefix="1" applyNumberFormat="1" applyFont="1" applyFill="1" applyAlignment="1">
      <alignment horizontal="left" vertical="center" wrapText="1"/>
    </xf>
    <xf numFmtId="41" fontId="31" fillId="0" borderId="0" xfId="312" applyNumberFormat="1" applyFont="1" applyFill="1" applyBorder="1" applyAlignment="1">
      <alignment horizontal="right"/>
    </xf>
    <xf numFmtId="41" fontId="31" fillId="37" borderId="0" xfId="312" applyNumberFormat="1" applyFont="1" applyFill="1" applyBorder="1" applyAlignment="1">
      <alignment horizontal="right"/>
    </xf>
    <xf numFmtId="41" fontId="31" fillId="2" borderId="0" xfId="312" applyNumberFormat="1" applyFont="1" applyFill="1" applyBorder="1" applyAlignment="1">
      <alignment horizontal="center"/>
    </xf>
    <xf numFmtId="180" fontId="31" fillId="2" borderId="0" xfId="1" applyNumberFormat="1" applyFont="1" applyFill="1" applyBorder="1" applyAlignment="1">
      <alignment horizontal="right"/>
    </xf>
    <xf numFmtId="180" fontId="34" fillId="2" borderId="0" xfId="312" applyNumberFormat="1" applyFont="1" applyFill="1" applyBorder="1" applyAlignment="1">
      <alignment horizontal="right"/>
    </xf>
    <xf numFmtId="166" fontId="31" fillId="0" borderId="0" xfId="312" applyNumberFormat="1" applyFont="1" applyFill="1" applyBorder="1" applyAlignment="1">
      <alignment horizontal="right"/>
    </xf>
    <xf numFmtId="180" fontId="32" fillId="2" borderId="0" xfId="0" applyNumberFormat="1" applyFont="1" applyFill="1"/>
    <xf numFmtId="0" fontId="0" fillId="0" borderId="0" xfId="0" applyAlignment="1">
      <alignment wrapText="1"/>
    </xf>
    <xf numFmtId="0" fontId="53" fillId="2" borderId="0" xfId="3" applyFont="1" applyFill="1" applyBorder="1" applyAlignment="1">
      <alignment horizontal="left" vertical="top"/>
    </xf>
    <xf numFmtId="166" fontId="53" fillId="2" borderId="0" xfId="3" applyNumberFormat="1" applyFont="1" applyFill="1" applyBorder="1" applyAlignment="1">
      <alignment horizontal="right" vertical="top"/>
    </xf>
    <xf numFmtId="166" fontId="53" fillId="2" borderId="0" xfId="3" applyNumberFormat="1" applyFont="1" applyFill="1" applyBorder="1" applyAlignment="1">
      <alignment horizontal="center" vertical="top"/>
    </xf>
    <xf numFmtId="180" fontId="53" fillId="2" borderId="0" xfId="3" applyNumberFormat="1" applyFont="1" applyFill="1" applyBorder="1" applyAlignment="1">
      <alignment horizontal="right" vertical="top"/>
    </xf>
    <xf numFmtId="180" fontId="59" fillId="0" borderId="0" xfId="3" applyNumberFormat="1" applyFont="1" applyFill="1" applyBorder="1" applyAlignment="1">
      <alignment horizontal="left" vertical="center"/>
    </xf>
    <xf numFmtId="166" fontId="55" fillId="0" borderId="0" xfId="291" applyNumberFormat="1" applyFont="1" applyFill="1" applyBorder="1" applyAlignment="1">
      <alignment horizontal="left"/>
    </xf>
    <xf numFmtId="166" fontId="55" fillId="0" borderId="0" xfId="291" applyNumberFormat="1" applyFont="1" applyFill="1" applyBorder="1" applyAlignment="1">
      <alignment horizontal="center"/>
    </xf>
    <xf numFmtId="165" fontId="4" fillId="0" borderId="0" xfId="2" applyFont="1" applyBorder="1"/>
    <xf numFmtId="0" fontId="71" fillId="0" borderId="0" xfId="0" applyFont="1" applyAlignment="1">
      <alignment horizontal="justify" vertical="justify" wrapText="1"/>
    </xf>
    <xf numFmtId="0" fontId="8" fillId="0" borderId="0" xfId="3" applyFont="1" applyFill="1" applyBorder="1" applyAlignment="1">
      <alignment horizontal="center" vertical="center"/>
    </xf>
    <xf numFmtId="0" fontId="0" fillId="0" borderId="0" xfId="0" applyAlignment="1">
      <alignment horizontal="left" vertical="top" wrapText="1"/>
    </xf>
    <xf numFmtId="0" fontId="74" fillId="0" borderId="0" xfId="0" applyFont="1"/>
    <xf numFmtId="0" fontId="29" fillId="0" borderId="0" xfId="0" applyFont="1"/>
    <xf numFmtId="0" fontId="75" fillId="0" borderId="0" xfId="128" applyFont="1" applyBorder="1" applyAlignment="1">
      <alignment horizontal="center"/>
    </xf>
    <xf numFmtId="0" fontId="76" fillId="0" borderId="0" xfId="3" applyFont="1" applyBorder="1" applyAlignment="1">
      <alignment horizontal="left" vertical="center"/>
    </xf>
    <xf numFmtId="0" fontId="29" fillId="0" borderId="1" xfId="0" applyFont="1" applyBorder="1"/>
    <xf numFmtId="0" fontId="77" fillId="0" borderId="0" xfId="0" applyFont="1"/>
    <xf numFmtId="171" fontId="52" fillId="0" borderId="0" xfId="291" applyNumberFormat="1" applyFont="1" applyFill="1" applyBorder="1" applyAlignment="1">
      <alignment horizontal="right" vertical="center"/>
    </xf>
    <xf numFmtId="10" fontId="29" fillId="0" borderId="0" xfId="0" applyNumberFormat="1" applyFont="1"/>
    <xf numFmtId="9" fontId="29" fillId="0" borderId="0" xfId="0" applyNumberFormat="1" applyFont="1"/>
    <xf numFmtId="0" fontId="76" fillId="0" borderId="0" xfId="3" applyFont="1" applyFill="1" applyBorder="1" applyAlignment="1"/>
    <xf numFmtId="0" fontId="76" fillId="0" borderId="0" xfId="3" applyFont="1" applyFill="1" applyBorder="1" applyAlignment="1">
      <alignment vertical="top"/>
    </xf>
    <xf numFmtId="0" fontId="76" fillId="0" borderId="0" xfId="3" applyFont="1" applyFill="1" applyBorder="1"/>
    <xf numFmtId="0" fontId="76" fillId="0" borderId="0" xfId="3" applyFont="1" applyFill="1" applyBorder="1" applyAlignment="1">
      <alignment horizontal="left" vertical="top"/>
    </xf>
    <xf numFmtId="0" fontId="29" fillId="0" borderId="0" xfId="0" applyFont="1" applyAlignment="1">
      <alignment wrapText="1"/>
    </xf>
    <xf numFmtId="0" fontId="76" fillId="0" borderId="0" xfId="3" applyFont="1" applyFill="1" applyBorder="1" applyAlignment="1">
      <alignment horizontal="left" wrapText="1"/>
    </xf>
    <xf numFmtId="0" fontId="71" fillId="0" borderId="20" xfId="0" applyFont="1" applyBorder="1" applyAlignment="1">
      <alignment vertical="justify" wrapText="1"/>
    </xf>
    <xf numFmtId="170" fontId="50" fillId="0" borderId="0" xfId="3" applyNumberFormat="1" applyFont="1" applyFill="1" applyBorder="1" applyAlignment="1">
      <alignment horizontal="right" vertical="top"/>
    </xf>
    <xf numFmtId="170" fontId="50" fillId="0" borderId="0" xfId="1" applyNumberFormat="1" applyFont="1" applyBorder="1" applyAlignment="1">
      <alignment horizontal="right" vertical="top"/>
    </xf>
    <xf numFmtId="0" fontId="68" fillId="0" borderId="0" xfId="0" applyFont="1" applyAlignment="1">
      <alignment vertical="top" wrapText="1"/>
    </xf>
    <xf numFmtId="0" fontId="68" fillId="0" borderId="0" xfId="0" applyFont="1" applyAlignment="1">
      <alignment vertical="top"/>
    </xf>
    <xf numFmtId="0" fontId="32" fillId="0" borderId="1" xfId="0" applyFont="1" applyBorder="1" applyAlignment="1">
      <alignment horizontal="left"/>
    </xf>
    <xf numFmtId="180" fontId="55" fillId="41" borderId="0" xfId="0" applyNumberFormat="1" applyFont="1" applyFill="1" applyAlignment="1">
      <alignment horizontal="right"/>
    </xf>
    <xf numFmtId="180" fontId="55" fillId="42" borderId="0" xfId="0" applyNumberFormat="1" applyFont="1" applyFill="1" applyAlignment="1">
      <alignment horizontal="right"/>
    </xf>
    <xf numFmtId="41" fontId="55" fillId="41" borderId="0" xfId="291" applyNumberFormat="1" applyFont="1" applyFill="1" applyBorder="1" applyAlignment="1">
      <alignment horizontal="left"/>
    </xf>
    <xf numFmtId="180" fontId="53" fillId="41" borderId="3" xfId="3" applyNumberFormat="1" applyFont="1" applyFill="1" applyBorder="1" applyAlignment="1">
      <alignment horizontal="right" vertical="top"/>
    </xf>
    <xf numFmtId="0" fontId="53" fillId="41" borderId="0" xfId="3" applyFont="1" applyFill="1" applyBorder="1" applyAlignment="1">
      <alignment horizontal="left" vertical="top"/>
    </xf>
    <xf numFmtId="0" fontId="5" fillId="43" borderId="0" xfId="0" applyFont="1" applyFill="1"/>
    <xf numFmtId="180" fontId="53" fillId="42" borderId="3" xfId="3" applyNumberFormat="1" applyFont="1" applyFill="1" applyBorder="1" applyAlignment="1">
      <alignment horizontal="right" vertical="top"/>
    </xf>
    <xf numFmtId="0" fontId="53" fillId="41" borderId="0" xfId="3" applyFont="1" applyFill="1" applyBorder="1" applyAlignment="1">
      <alignment horizontal="right" vertical="top"/>
    </xf>
    <xf numFmtId="0" fontId="1" fillId="43" borderId="0" xfId="0" applyFont="1" applyFill="1"/>
    <xf numFmtId="167" fontId="53" fillId="41" borderId="1" xfId="3" applyNumberFormat="1" applyFont="1" applyFill="1" applyBorder="1" applyAlignment="1">
      <alignment horizontal="right" vertical="top"/>
    </xf>
    <xf numFmtId="41" fontId="55" fillId="41" borderId="0" xfId="0" applyNumberFormat="1" applyFont="1" applyFill="1" applyAlignment="1">
      <alignment horizontal="right"/>
    </xf>
    <xf numFmtId="180" fontId="53" fillId="43" borderId="0" xfId="3" applyNumberFormat="1" applyFont="1" applyFill="1" applyBorder="1" applyAlignment="1">
      <alignment horizontal="right" vertical="top"/>
    </xf>
    <xf numFmtId="41" fontId="55" fillId="41" borderId="0" xfId="291" applyNumberFormat="1" applyFont="1" applyFill="1" applyBorder="1" applyAlignment="1">
      <alignment horizontal="center"/>
    </xf>
    <xf numFmtId="166" fontId="55" fillId="41" borderId="0" xfId="291" applyNumberFormat="1" applyFont="1" applyFill="1" applyBorder="1" applyAlignment="1">
      <alignment horizontal="center"/>
    </xf>
    <xf numFmtId="0" fontId="5" fillId="43" borderId="0" xfId="0" applyFont="1" applyFill="1" applyAlignment="1">
      <alignment horizontal="right"/>
    </xf>
    <xf numFmtId="167" fontId="53" fillId="41" borderId="1" xfId="3" applyNumberFormat="1" applyFont="1" applyFill="1" applyBorder="1" applyAlignment="1">
      <alignment horizontal="center" vertical="top"/>
    </xf>
    <xf numFmtId="180" fontId="53" fillId="41" borderId="0" xfId="3" applyNumberFormat="1" applyFont="1" applyFill="1" applyBorder="1" applyAlignment="1">
      <alignment horizontal="right" vertical="top"/>
    </xf>
    <xf numFmtId="0" fontId="81" fillId="0" borderId="0" xfId="0" applyFont="1"/>
    <xf numFmtId="0" fontId="82" fillId="36" borderId="36" xfId="0" applyFont="1" applyFill="1" applyBorder="1" applyAlignment="1">
      <alignment horizontal="center" vertical="center" wrapText="1" readingOrder="1"/>
    </xf>
    <xf numFmtId="0" fontId="83" fillId="3" borderId="37" xfId="0" applyFont="1" applyFill="1" applyBorder="1" applyAlignment="1">
      <alignment horizontal="center" vertical="center" wrapText="1" readingOrder="1"/>
    </xf>
    <xf numFmtId="9" fontId="83" fillId="3" borderId="37" xfId="0" applyNumberFormat="1" applyFont="1" applyFill="1" applyBorder="1" applyAlignment="1">
      <alignment horizontal="center" vertical="center" wrapText="1" readingOrder="1"/>
    </xf>
    <xf numFmtId="0" fontId="84" fillId="3" borderId="37" xfId="0" applyFont="1" applyFill="1" applyBorder="1" applyAlignment="1">
      <alignment horizontal="center" vertical="center" wrapText="1" readingOrder="1"/>
    </xf>
    <xf numFmtId="10" fontId="84" fillId="3" borderId="37" xfId="0" applyNumberFormat="1" applyFont="1" applyFill="1" applyBorder="1" applyAlignment="1">
      <alignment horizontal="center" vertical="center" wrapText="1" readingOrder="1"/>
    </xf>
    <xf numFmtId="0" fontId="83" fillId="3" borderId="38" xfId="0" applyFont="1" applyFill="1" applyBorder="1" applyAlignment="1">
      <alignment horizontal="center" vertical="center" wrapText="1" readingOrder="1"/>
    </xf>
    <xf numFmtId="10" fontId="84" fillId="3" borderId="38" xfId="0" applyNumberFormat="1" applyFont="1" applyFill="1" applyBorder="1" applyAlignment="1">
      <alignment horizontal="center" vertical="center" wrapText="1" readingOrder="1"/>
    </xf>
    <xf numFmtId="9" fontId="83" fillId="3" borderId="38" xfId="0" applyNumberFormat="1" applyFont="1" applyFill="1" applyBorder="1" applyAlignment="1">
      <alignment horizontal="center" vertical="center" wrapText="1" readingOrder="1"/>
    </xf>
    <xf numFmtId="0" fontId="84" fillId="3" borderId="38" xfId="0" applyFont="1" applyFill="1" applyBorder="1" applyAlignment="1">
      <alignment horizontal="center" vertical="center" wrapText="1" readingOrder="1"/>
    </xf>
    <xf numFmtId="9" fontId="84" fillId="3" borderId="38" xfId="0" applyNumberFormat="1" applyFont="1" applyFill="1" applyBorder="1" applyAlignment="1">
      <alignment horizontal="center" vertical="center" wrapText="1" readingOrder="1"/>
    </xf>
    <xf numFmtId="10" fontId="83" fillId="3" borderId="38" xfId="0" applyNumberFormat="1" applyFont="1" applyFill="1" applyBorder="1" applyAlignment="1">
      <alignment horizontal="center" vertical="center" wrapText="1" readingOrder="1"/>
    </xf>
    <xf numFmtId="0" fontId="58" fillId="0" borderId="39" xfId="0" applyFont="1" applyBorder="1" applyAlignment="1">
      <alignment horizontal="left" vertical="center"/>
    </xf>
    <xf numFmtId="0" fontId="29" fillId="2" borderId="0" xfId="0" applyFont="1" applyFill="1"/>
    <xf numFmtId="165" fontId="29" fillId="2" borderId="0" xfId="2" applyFont="1" applyFill="1"/>
    <xf numFmtId="9" fontId="85" fillId="0" borderId="0" xfId="1" applyFont="1"/>
    <xf numFmtId="9" fontId="81" fillId="2" borderId="0" xfId="1" applyFont="1" applyFill="1"/>
    <xf numFmtId="165" fontId="81" fillId="0" borderId="0" xfId="2" applyFont="1"/>
    <xf numFmtId="3" fontId="86" fillId="0" borderId="0" xfId="0" applyNumberFormat="1" applyFont="1"/>
    <xf numFmtId="3" fontId="81" fillId="0" borderId="0" xfId="0" applyNumberFormat="1" applyFont="1"/>
    <xf numFmtId="0" fontId="81" fillId="2" borderId="0" xfId="0" applyFont="1" applyFill="1"/>
    <xf numFmtId="0" fontId="4" fillId="2" borderId="26" xfId="0" applyFont="1" applyFill="1" applyBorder="1"/>
    <xf numFmtId="0" fontId="4" fillId="2" borderId="46" xfId="0" applyFont="1" applyFill="1" applyBorder="1"/>
    <xf numFmtId="0" fontId="5" fillId="2" borderId="26" xfId="0" applyFont="1" applyFill="1" applyBorder="1"/>
    <xf numFmtId="0" fontId="6" fillId="40" borderId="0" xfId="0" applyFont="1" applyFill="1" applyAlignment="1">
      <alignment horizontal="center"/>
    </xf>
    <xf numFmtId="0" fontId="26" fillId="2" borderId="0" xfId="128" applyFill="1" applyAlignment="1">
      <alignment horizontal="left"/>
    </xf>
    <xf numFmtId="0" fontId="7" fillId="2" borderId="0" xfId="0" applyFont="1" applyFill="1"/>
    <xf numFmtId="181" fontId="4" fillId="0" borderId="0" xfId="0" applyNumberFormat="1" applyFont="1" applyAlignment="1" applyProtection="1">
      <alignment horizontal="right" vertical="center"/>
      <protection locked="0"/>
    </xf>
    <xf numFmtId="170" fontId="4" fillId="0" borderId="0" xfId="0" applyNumberFormat="1" applyFont="1" applyAlignment="1" applyProtection="1">
      <alignment horizontal="right" vertical="center"/>
      <protection locked="0"/>
    </xf>
    <xf numFmtId="170" fontId="6" fillId="36" borderId="0" xfId="1" applyNumberFormat="1" applyFont="1" applyFill="1" applyBorder="1" applyAlignment="1">
      <alignment horizontal="left" vertical="top" wrapText="1"/>
    </xf>
    <xf numFmtId="170" fontId="6" fillId="36" borderId="0" xfId="1" applyNumberFormat="1" applyFont="1" applyFill="1" applyBorder="1" applyAlignment="1">
      <alignment horizontal="right" vertical="center" wrapText="1"/>
    </xf>
    <xf numFmtId="0" fontId="3" fillId="44" borderId="3" xfId="0" applyFont="1" applyFill="1" applyBorder="1"/>
    <xf numFmtId="170" fontId="5" fillId="44" borderId="48" xfId="0" applyNumberFormat="1" applyFont="1" applyFill="1" applyBorder="1" applyAlignment="1" applyProtection="1">
      <alignment horizontal="right" vertical="center"/>
      <protection locked="0"/>
    </xf>
    <xf numFmtId="0" fontId="90" fillId="0" borderId="0" xfId="0" applyFont="1"/>
    <xf numFmtId="170" fontId="91" fillId="0" borderId="0" xfId="1" applyNumberFormat="1" applyFont="1" applyFill="1" applyBorder="1" applyAlignment="1" applyProtection="1">
      <alignment horizontal="right" vertical="center"/>
      <protection locked="0"/>
    </xf>
    <xf numFmtId="182" fontId="91" fillId="0" borderId="0" xfId="0" applyNumberFormat="1" applyFont="1" applyAlignment="1" applyProtection="1">
      <alignment horizontal="right" vertical="center"/>
      <protection locked="0"/>
    </xf>
    <xf numFmtId="0" fontId="9" fillId="0" borderId="0" xfId="3" applyFont="1" applyFill="1" applyBorder="1" applyAlignment="1">
      <alignment vertical="top"/>
    </xf>
    <xf numFmtId="184" fontId="7" fillId="2" borderId="0" xfId="0" applyNumberFormat="1" applyFont="1" applyFill="1" applyAlignment="1" applyProtection="1">
      <alignment horizontal="right" vertical="center"/>
      <protection locked="0"/>
    </xf>
    <xf numFmtId="0" fontId="92" fillId="3" borderId="3" xfId="0" applyFont="1" applyFill="1" applyBorder="1" applyAlignment="1">
      <alignment horizontal="center" vertical="center" wrapText="1"/>
    </xf>
    <xf numFmtId="10" fontId="92" fillId="3" borderId="3" xfId="1" applyNumberFormat="1" applyFont="1" applyFill="1" applyBorder="1" applyAlignment="1">
      <alignment horizontal="center" vertical="center"/>
    </xf>
    <xf numFmtId="0" fontId="92" fillId="3" borderId="54" xfId="0" applyFont="1" applyFill="1" applyBorder="1" applyAlignment="1">
      <alignment horizontal="center" vertical="center" wrapText="1"/>
    </xf>
    <xf numFmtId="0" fontId="92" fillId="3" borderId="55" xfId="0" applyFont="1" applyFill="1" applyBorder="1" applyAlignment="1">
      <alignment horizontal="center" vertical="center" wrapText="1"/>
    </xf>
    <xf numFmtId="184" fontId="7" fillId="3" borderId="47" xfId="0" applyNumberFormat="1" applyFont="1" applyFill="1" applyBorder="1" applyAlignment="1" applyProtection="1">
      <alignment horizontal="right" vertical="center"/>
      <protection locked="0"/>
    </xf>
    <xf numFmtId="0" fontId="92" fillId="2" borderId="3" xfId="0" applyFont="1" applyFill="1" applyBorder="1"/>
    <xf numFmtId="184" fontId="92" fillId="2" borderId="3" xfId="0" applyNumberFormat="1" applyFont="1" applyFill="1" applyBorder="1" applyAlignment="1" applyProtection="1">
      <alignment horizontal="right" vertical="center"/>
      <protection locked="0"/>
    </xf>
    <xf numFmtId="0" fontId="92" fillId="3" borderId="60" xfId="0" applyFont="1" applyFill="1" applyBorder="1" applyAlignment="1">
      <alignment horizontal="center" vertical="center" wrapText="1"/>
    </xf>
    <xf numFmtId="184" fontId="92" fillId="2" borderId="20" xfId="0" applyNumberFormat="1" applyFont="1" applyFill="1" applyBorder="1" applyAlignment="1" applyProtection="1">
      <alignment horizontal="right" vertical="center"/>
      <protection locked="0"/>
    </xf>
    <xf numFmtId="0" fontId="9" fillId="0" borderId="0" xfId="3" applyFont="1" applyFill="1" applyBorder="1" applyAlignment="1">
      <alignment horizontal="left" vertical="top"/>
    </xf>
    <xf numFmtId="0" fontId="9" fillId="0" borderId="0" xfId="3" applyFont="1" applyFill="1" applyBorder="1" applyAlignment="1">
      <alignment wrapText="1"/>
    </xf>
    <xf numFmtId="0" fontId="93" fillId="0" borderId="0" xfId="0" applyFont="1" applyAlignment="1">
      <alignment horizontal="right"/>
    </xf>
    <xf numFmtId="0" fontId="0" fillId="0" borderId="0" xfId="0" applyAlignment="1">
      <alignment horizontal="left" indent="1"/>
    </xf>
    <xf numFmtId="186" fontId="0" fillId="0" borderId="0" xfId="0" applyNumberFormat="1"/>
    <xf numFmtId="0" fontId="94" fillId="0" borderId="0" xfId="0" applyFont="1" applyAlignment="1">
      <alignment horizontal="left" indent="1"/>
    </xf>
    <xf numFmtId="0" fontId="26" fillId="0" borderId="0" xfId="128" applyFill="1"/>
    <xf numFmtId="171" fontId="72" fillId="39" borderId="40" xfId="2" quotePrefix="1" applyNumberFormat="1" applyFont="1" applyFill="1" applyBorder="1" applyAlignment="1">
      <alignment horizontal="center" vertical="center" wrapText="1"/>
    </xf>
    <xf numFmtId="171" fontId="88" fillId="39" borderId="40" xfId="2" quotePrefix="1" applyNumberFormat="1" applyFont="1" applyFill="1" applyBorder="1" applyAlignment="1">
      <alignment horizontal="center" vertical="center" wrapText="1"/>
    </xf>
    <xf numFmtId="171" fontId="88" fillId="39" borderId="40" xfId="2" applyNumberFormat="1" applyFont="1" applyFill="1" applyBorder="1" applyAlignment="1">
      <alignment horizontal="center" vertical="center" wrapText="1"/>
    </xf>
    <xf numFmtId="166" fontId="34" fillId="2" borderId="0" xfId="312" applyNumberFormat="1" applyFont="1" applyFill="1" applyBorder="1" applyAlignment="1">
      <alignment horizontal="center"/>
    </xf>
    <xf numFmtId="0" fontId="34" fillId="0" borderId="0" xfId="3" applyFont="1" applyBorder="1" applyAlignment="1">
      <alignment horizontal="left"/>
    </xf>
    <xf numFmtId="166" fontId="34" fillId="2" borderId="0" xfId="312" applyNumberFormat="1" applyFont="1" applyFill="1" applyBorder="1" applyAlignment="1">
      <alignment horizontal="right"/>
    </xf>
    <xf numFmtId="0" fontId="87" fillId="36" borderId="40" xfId="0" applyFont="1" applyFill="1" applyBorder="1" applyAlignment="1">
      <alignment horizontal="center" vertical="center"/>
    </xf>
    <xf numFmtId="3" fontId="87" fillId="36" borderId="40" xfId="0" applyNumberFormat="1" applyFont="1" applyFill="1" applyBorder="1" applyAlignment="1">
      <alignment horizontal="center" vertical="center" wrapText="1"/>
    </xf>
    <xf numFmtId="0" fontId="87" fillId="36" borderId="40" xfId="0" applyFont="1" applyFill="1" applyBorder="1" applyAlignment="1">
      <alignment horizontal="center" vertical="center" wrapText="1"/>
    </xf>
    <xf numFmtId="0" fontId="81" fillId="39" borderId="40" xfId="0" applyFont="1" applyFill="1" applyBorder="1" applyAlignment="1">
      <alignment horizontal="center" vertical="center" wrapText="1"/>
    </xf>
    <xf numFmtId="0" fontId="72" fillId="39" borderId="40" xfId="0" quotePrefix="1" applyFont="1" applyFill="1" applyBorder="1" applyAlignment="1">
      <alignment horizontal="center" vertical="center" wrapText="1"/>
    </xf>
    <xf numFmtId="0" fontId="72" fillId="39" borderId="40" xfId="0" applyFont="1" applyFill="1" applyBorder="1" applyAlignment="1">
      <alignment horizontal="center" vertical="center" wrapText="1"/>
    </xf>
    <xf numFmtId="3" fontId="72" fillId="39" borderId="40" xfId="0" quotePrefix="1" applyNumberFormat="1" applyFont="1" applyFill="1" applyBorder="1" applyAlignment="1">
      <alignment horizontal="center" vertical="center" wrapText="1"/>
    </xf>
    <xf numFmtId="10" fontId="72" fillId="39" borderId="40" xfId="0" quotePrefix="1" applyNumberFormat="1" applyFont="1" applyFill="1" applyBorder="1" applyAlignment="1">
      <alignment horizontal="center" vertical="center" wrapText="1"/>
    </xf>
    <xf numFmtId="0" fontId="87" fillId="36" borderId="0" xfId="0" applyFont="1" applyFill="1" applyAlignment="1">
      <alignment horizontal="center" vertical="center" wrapText="1"/>
    </xf>
    <xf numFmtId="0" fontId="87" fillId="36" borderId="61" xfId="0" applyFont="1" applyFill="1" applyBorder="1" applyAlignment="1">
      <alignment horizontal="center" vertical="center"/>
    </xf>
    <xf numFmtId="185" fontId="72" fillId="39" borderId="40" xfId="0" quotePrefix="1" applyNumberFormat="1" applyFont="1" applyFill="1" applyBorder="1" applyAlignment="1">
      <alignment horizontal="center" vertical="center" wrapText="1"/>
    </xf>
    <xf numFmtId="0" fontId="6" fillId="40" borderId="0" xfId="0" applyFont="1" applyFill="1" applyAlignment="1">
      <alignment horizontal="center" vertical="center" wrapText="1"/>
    </xf>
    <xf numFmtId="180" fontId="0" fillId="2" borderId="0" xfId="0" applyNumberFormat="1" applyFill="1"/>
    <xf numFmtId="0" fontId="75" fillId="0" borderId="0" xfId="128" applyFont="1" applyBorder="1" applyAlignment="1">
      <alignment horizontal="left"/>
    </xf>
    <xf numFmtId="167" fontId="0" fillId="0" borderId="0" xfId="0" applyNumberFormat="1"/>
    <xf numFmtId="0" fontId="35" fillId="0" borderId="0" xfId="128" applyFont="1" applyBorder="1" applyAlignment="1">
      <alignment horizontal="center"/>
    </xf>
    <xf numFmtId="165" fontId="70" fillId="0" borderId="0" xfId="2" applyFont="1"/>
    <xf numFmtId="43" fontId="0" fillId="2" borderId="0" xfId="0" applyNumberFormat="1" applyFill="1"/>
    <xf numFmtId="166" fontId="0" fillId="0" borderId="0" xfId="2" applyNumberFormat="1" applyFont="1" applyFill="1"/>
    <xf numFmtId="166" fontId="0" fillId="2" borderId="0" xfId="2" applyNumberFormat="1" applyFont="1" applyFill="1"/>
    <xf numFmtId="166" fontId="0" fillId="2" borderId="0" xfId="0" applyNumberFormat="1" applyFill="1"/>
    <xf numFmtId="10" fontId="29" fillId="0" borderId="1" xfId="0" applyNumberFormat="1" applyFont="1" applyBorder="1"/>
    <xf numFmtId="10" fontId="54" fillId="0" borderId="0" xfId="1" applyNumberFormat="1" applyFont="1" applyFill="1" applyBorder="1" applyAlignment="1">
      <alignment horizontal="right" vertical="top"/>
    </xf>
    <xf numFmtId="171" fontId="54" fillId="0" borderId="0" xfId="2" applyNumberFormat="1" applyFont="1" applyFill="1" applyBorder="1" applyAlignment="1">
      <alignment horizontal="right" vertical="top"/>
    </xf>
    <xf numFmtId="0" fontId="57" fillId="0" borderId="0" xfId="0" applyFont="1" applyAlignment="1">
      <alignment horizontal="center" vertical="center" wrapText="1"/>
    </xf>
    <xf numFmtId="170" fontId="29" fillId="0" borderId="0" xfId="0" applyNumberFormat="1" applyFont="1"/>
    <xf numFmtId="169" fontId="29" fillId="0" borderId="0" xfId="0" applyNumberFormat="1" applyFont="1"/>
    <xf numFmtId="173" fontId="1" fillId="0" borderId="0" xfId="2" applyNumberFormat="1" applyFont="1" applyAlignment="1">
      <alignment horizontal="left"/>
    </xf>
    <xf numFmtId="183" fontId="1" fillId="0" borderId="0" xfId="0" applyNumberFormat="1" applyFont="1"/>
    <xf numFmtId="0" fontId="63" fillId="36" borderId="1" xfId="0" applyFont="1" applyFill="1" applyBorder="1" applyAlignment="1">
      <alignment horizontal="center" vertical="center" wrapText="1"/>
    </xf>
    <xf numFmtId="170" fontId="53" fillId="0" borderId="3" xfId="1" applyNumberFormat="1" applyFont="1" applyFill="1" applyBorder="1" applyAlignment="1">
      <alignment horizontal="right" vertical="top"/>
    </xf>
    <xf numFmtId="10" fontId="53" fillId="0" borderId="3" xfId="1" applyNumberFormat="1" applyFont="1" applyFill="1" applyBorder="1" applyAlignment="1">
      <alignment horizontal="right" vertical="top"/>
    </xf>
    <xf numFmtId="0" fontId="97" fillId="0" borderId="29" xfId="0" applyFont="1" applyBorder="1"/>
    <xf numFmtId="171" fontId="56" fillId="0" borderId="0" xfId="291" applyNumberFormat="1" applyFont="1" applyFill="1" applyBorder="1" applyAlignment="1">
      <alignment horizontal="right" vertical="center"/>
    </xf>
    <xf numFmtId="0" fontId="97" fillId="0" borderId="27" xfId="0" applyFont="1" applyBorder="1"/>
    <xf numFmtId="0" fontId="97" fillId="0" borderId="30" xfId="0" applyFont="1" applyBorder="1"/>
    <xf numFmtId="169" fontId="53" fillId="0" borderId="3" xfId="2" applyNumberFormat="1" applyFont="1" applyFill="1" applyBorder="1" applyAlignment="1">
      <alignment horizontal="right" vertical="top"/>
    </xf>
    <xf numFmtId="171" fontId="53" fillId="0" borderId="3" xfId="2" applyNumberFormat="1" applyFont="1" applyFill="1" applyBorder="1" applyAlignment="1">
      <alignment horizontal="right" vertical="top"/>
    </xf>
    <xf numFmtId="0" fontId="56" fillId="0" borderId="0" xfId="3" applyFont="1" applyFill="1" applyBorder="1" applyAlignment="1">
      <alignment horizontal="left" vertical="center"/>
    </xf>
    <xf numFmtId="0" fontId="97" fillId="0" borderId="28" xfId="0" applyFont="1" applyBorder="1"/>
    <xf numFmtId="0" fontId="97" fillId="0" borderId="0" xfId="0" applyFont="1"/>
    <xf numFmtId="3" fontId="72" fillId="39" borderId="40" xfId="2" applyNumberFormat="1" applyFont="1" applyFill="1" applyBorder="1" applyAlignment="1">
      <alignment horizontal="center" vertical="center" wrapText="1"/>
    </xf>
    <xf numFmtId="3" fontId="81" fillId="39" borderId="40" xfId="2" applyNumberFormat="1" applyFont="1" applyFill="1" applyBorder="1" applyAlignment="1">
      <alignment horizontal="center" vertical="center" wrapText="1"/>
    </xf>
    <xf numFmtId="3" fontId="72" fillId="39" borderId="40" xfId="2" quotePrefix="1" applyNumberFormat="1" applyFont="1" applyFill="1" applyBorder="1" applyAlignment="1">
      <alignment horizontal="center" vertical="center" wrapText="1"/>
    </xf>
    <xf numFmtId="49" fontId="87" fillId="36" borderId="40" xfId="0" applyNumberFormat="1" applyFont="1" applyFill="1" applyBorder="1" applyAlignment="1">
      <alignment horizontal="center" vertical="center"/>
    </xf>
    <xf numFmtId="3" fontId="88" fillId="39" borderId="40" xfId="2" applyNumberFormat="1" applyFont="1" applyFill="1" applyBorder="1" applyAlignment="1">
      <alignment horizontal="center" vertical="center" wrapText="1"/>
    </xf>
    <xf numFmtId="173" fontId="4" fillId="2" borderId="26" xfId="392" applyNumberFormat="1" applyFont="1" applyFill="1" applyBorder="1"/>
    <xf numFmtId="173" fontId="4" fillId="2" borderId="46" xfId="392" applyNumberFormat="1" applyFont="1" applyFill="1" applyBorder="1" applyAlignment="1">
      <alignment horizontal="right"/>
    </xf>
    <xf numFmtId="173" fontId="4" fillId="2" borderId="26" xfId="392" applyNumberFormat="1" applyFont="1" applyFill="1" applyBorder="1" applyAlignment="1">
      <alignment horizontal="right"/>
    </xf>
    <xf numFmtId="173" fontId="5" fillId="2" borderId="26" xfId="392" applyNumberFormat="1" applyFont="1" applyFill="1" applyBorder="1"/>
    <xf numFmtId="173" fontId="4" fillId="2" borderId="46" xfId="392" applyNumberFormat="1" applyFont="1" applyFill="1" applyBorder="1"/>
    <xf numFmtId="173" fontId="4" fillId="0" borderId="46" xfId="392" applyNumberFormat="1" applyFont="1" applyFill="1" applyBorder="1"/>
    <xf numFmtId="0" fontId="4" fillId="0" borderId="26" xfId="0" applyFont="1" applyBorder="1"/>
    <xf numFmtId="173" fontId="4" fillId="0" borderId="26" xfId="392" applyNumberFormat="1" applyFont="1" applyFill="1" applyBorder="1"/>
    <xf numFmtId="181" fontId="3" fillId="44" borderId="48" xfId="0" applyNumberFormat="1" applyFont="1" applyFill="1" applyBorder="1"/>
    <xf numFmtId="0" fontId="4" fillId="0" borderId="46" xfId="0" applyFont="1" applyBorder="1"/>
    <xf numFmtId="0" fontId="5" fillId="2" borderId="46" xfId="0" applyFont="1" applyFill="1" applyBorder="1"/>
    <xf numFmtId="173" fontId="0" fillId="2" borderId="0" xfId="0" applyNumberFormat="1" applyFill="1"/>
    <xf numFmtId="10" fontId="50" fillId="0" borderId="1" xfId="1" applyNumberFormat="1" applyFont="1" applyBorder="1" applyAlignment="1">
      <alignment horizontal="right" vertical="top"/>
    </xf>
    <xf numFmtId="10" fontId="50" fillId="0" borderId="3" xfId="3" applyNumberFormat="1" applyFont="1" applyFill="1" applyBorder="1" applyAlignment="1">
      <alignment horizontal="right" vertical="top"/>
    </xf>
    <xf numFmtId="9" fontId="4" fillId="0" borderId="26" xfId="1" applyFont="1" applyFill="1" applyBorder="1" applyAlignment="1" applyProtection="1">
      <alignment horizontal="right" vertical="center"/>
      <protection locked="0"/>
    </xf>
    <xf numFmtId="9" fontId="4" fillId="0" borderId="46" xfId="1" applyFont="1" applyFill="1" applyBorder="1" applyAlignment="1" applyProtection="1">
      <alignment horizontal="right" vertical="center"/>
      <protection locked="0"/>
    </xf>
    <xf numFmtId="9" fontId="5" fillId="2" borderId="46" xfId="1" applyFont="1" applyFill="1" applyBorder="1" applyAlignment="1" applyProtection="1">
      <alignment horizontal="right" vertical="center"/>
      <protection locked="0"/>
    </xf>
    <xf numFmtId="172" fontId="101" fillId="2" borderId="0" xfId="0" applyNumberFormat="1" applyFont="1" applyFill="1" applyAlignment="1">
      <alignment horizontal="left"/>
    </xf>
    <xf numFmtId="9" fontId="4" fillId="2" borderId="0" xfId="1" applyFont="1" applyFill="1" applyAlignment="1">
      <alignment horizontal="center"/>
    </xf>
    <xf numFmtId="0" fontId="101" fillId="2" borderId="0" xfId="0" applyFont="1" applyFill="1"/>
    <xf numFmtId="0" fontId="4" fillId="2" borderId="0" xfId="0" applyFont="1" applyFill="1" applyAlignment="1">
      <alignment horizontal="center"/>
    </xf>
    <xf numFmtId="9" fontId="101" fillId="2" borderId="0" xfId="1" applyFont="1" applyFill="1" applyBorder="1" applyAlignment="1">
      <alignment horizontal="left"/>
    </xf>
    <xf numFmtId="0" fontId="0" fillId="0" borderId="1" xfId="0" applyBorder="1" applyAlignment="1">
      <alignment horizontal="left"/>
    </xf>
    <xf numFmtId="0" fontId="87" fillId="0" borderId="40" xfId="0" applyFont="1" applyBorder="1" applyAlignment="1">
      <alignment horizontal="center" vertical="center"/>
    </xf>
    <xf numFmtId="3" fontId="87" fillId="0" borderId="40" xfId="0" applyNumberFormat="1" applyFont="1" applyBorder="1" applyAlignment="1">
      <alignment horizontal="center" vertical="center" wrapText="1"/>
    </xf>
    <xf numFmtId="0" fontId="87" fillId="0" borderId="40" xfId="0" applyFont="1" applyBorder="1" applyAlignment="1">
      <alignment horizontal="center" vertical="center" wrapText="1"/>
    </xf>
    <xf numFmtId="9" fontId="6" fillId="36" borderId="1" xfId="1" applyFont="1" applyFill="1" applyBorder="1" applyAlignment="1">
      <alignment horizontal="center" vertical="center" wrapText="1"/>
    </xf>
    <xf numFmtId="9" fontId="101" fillId="2" borderId="0" xfId="1" applyFont="1" applyFill="1" applyAlignment="1">
      <alignment horizontal="center"/>
    </xf>
    <xf numFmtId="0" fontId="101" fillId="2" borderId="0" xfId="0" applyFont="1" applyFill="1" applyAlignment="1">
      <alignment horizontal="center"/>
    </xf>
    <xf numFmtId="172" fontId="102" fillId="2" borderId="0" xfId="0" applyNumberFormat="1" applyFont="1" applyFill="1" applyAlignment="1">
      <alignment horizontal="left"/>
    </xf>
    <xf numFmtId="180" fontId="34" fillId="2" borderId="3" xfId="312" applyNumberFormat="1" applyFont="1" applyFill="1" applyBorder="1" applyAlignment="1"/>
    <xf numFmtId="180" fontId="0" fillId="0" borderId="0" xfId="0" applyNumberFormat="1"/>
    <xf numFmtId="0" fontId="103" fillId="0" borderId="0" xfId="0" applyFont="1" applyAlignment="1">
      <alignment horizontal="center" vertical="center"/>
    </xf>
    <xf numFmtId="0" fontId="103" fillId="40" borderId="35" xfId="0" applyFont="1" applyFill="1" applyBorder="1" applyAlignment="1">
      <alignment horizontal="right" vertical="center"/>
    </xf>
    <xf numFmtId="0" fontId="103" fillId="0" borderId="0" xfId="0" applyFont="1" applyAlignment="1">
      <alignment horizontal="right" vertical="center"/>
    </xf>
    <xf numFmtId="0" fontId="104" fillId="0" borderId="0" xfId="0" applyFont="1"/>
    <xf numFmtId="184" fontId="105" fillId="0" borderId="0" xfId="0" applyNumberFormat="1" applyFont="1" applyAlignment="1" applyProtection="1">
      <alignment horizontal="right" vertical="center"/>
      <protection locked="0"/>
    </xf>
    <xf numFmtId="0" fontId="106" fillId="44" borderId="3" xfId="0" applyFont="1" applyFill="1" applyBorder="1"/>
    <xf numFmtId="184" fontId="107" fillId="44" borderId="3" xfId="0" applyNumberFormat="1" applyFont="1" applyFill="1" applyBorder="1" applyAlignment="1" applyProtection="1">
      <alignment horizontal="right" vertical="center"/>
      <protection locked="0"/>
    </xf>
    <xf numFmtId="184" fontId="107" fillId="0" borderId="0" xfId="0" applyNumberFormat="1" applyFont="1" applyAlignment="1" applyProtection="1">
      <alignment horizontal="right" vertical="center"/>
      <protection locked="0"/>
    </xf>
    <xf numFmtId="0" fontId="104" fillId="0" borderId="0" xfId="0" applyFont="1" applyAlignment="1">
      <alignment horizontal="right" vertical="center"/>
    </xf>
    <xf numFmtId="0" fontId="5" fillId="44" borderId="46" xfId="0" applyFont="1" applyFill="1" applyBorder="1"/>
    <xf numFmtId="180" fontId="5" fillId="44" borderId="46" xfId="0" applyNumberFormat="1" applyFont="1" applyFill="1" applyBorder="1" applyAlignment="1" applyProtection="1">
      <alignment horizontal="right" vertical="center"/>
      <protection locked="0"/>
    </xf>
    <xf numFmtId="180" fontId="4" fillId="2" borderId="46" xfId="0" applyNumberFormat="1" applyFont="1" applyFill="1" applyBorder="1" applyAlignment="1" applyProtection="1">
      <alignment horizontal="right" vertical="center"/>
      <protection locked="0"/>
    </xf>
    <xf numFmtId="0" fontId="4" fillId="2" borderId="46" xfId="0" applyFont="1" applyFill="1" applyBorder="1" applyAlignment="1">
      <alignment wrapText="1"/>
    </xf>
    <xf numFmtId="0" fontId="108" fillId="0" borderId="0" xfId="0" applyFont="1"/>
    <xf numFmtId="180" fontId="108" fillId="0" borderId="0" xfId="0" applyNumberFormat="1" applyFont="1"/>
    <xf numFmtId="180" fontId="5" fillId="2" borderId="46" xfId="0" applyNumberFormat="1" applyFont="1" applyFill="1" applyBorder="1" applyAlignment="1" applyProtection="1">
      <alignment horizontal="right" vertical="center"/>
      <protection locked="0"/>
    </xf>
    <xf numFmtId="0" fontId="109" fillId="0" borderId="0" xfId="0" applyFont="1" applyAlignment="1" applyProtection="1">
      <alignment horizontal="left" vertical="center"/>
      <protection locked="0"/>
    </xf>
    <xf numFmtId="180" fontId="108" fillId="0" borderId="62" xfId="0" applyNumberFormat="1" applyFont="1" applyBorder="1"/>
    <xf numFmtId="0" fontId="5" fillId="0" borderId="0" xfId="0" applyFont="1"/>
    <xf numFmtId="180" fontId="4" fillId="0" borderId="46" xfId="0" applyNumberFormat="1" applyFont="1" applyBorder="1"/>
    <xf numFmtId="180" fontId="5" fillId="0" borderId="46" xfId="0" applyNumberFormat="1" applyFont="1" applyBorder="1"/>
    <xf numFmtId="166" fontId="110" fillId="0" borderId="43" xfId="2" applyNumberFormat="1" applyFont="1" applyFill="1" applyBorder="1" applyAlignment="1" applyProtection="1">
      <alignment horizontal="right" vertical="center"/>
      <protection hidden="1"/>
    </xf>
    <xf numFmtId="0" fontId="87" fillId="36" borderId="41" xfId="0" applyFont="1" applyFill="1" applyBorder="1" applyAlignment="1">
      <alignment horizontal="center" vertical="center" wrapText="1"/>
    </xf>
    <xf numFmtId="9" fontId="1" fillId="0" borderId="0" xfId="1" applyFont="1"/>
    <xf numFmtId="0" fontId="87" fillId="36" borderId="40" xfId="0" applyFont="1" applyFill="1" applyBorder="1" applyAlignment="1">
      <alignment horizontal="left" vertical="center" wrapText="1"/>
    </xf>
    <xf numFmtId="0" fontId="71" fillId="0" borderId="0" xfId="0" applyFont="1" applyAlignment="1">
      <alignment vertical="justify" wrapText="1"/>
    </xf>
    <xf numFmtId="170" fontId="6" fillId="40" borderId="63" xfId="1" applyNumberFormat="1" applyFont="1" applyFill="1" applyBorder="1" applyAlignment="1">
      <alignment horizontal="right" vertical="top" wrapText="1"/>
    </xf>
    <xf numFmtId="0" fontId="1" fillId="2" borderId="0" xfId="0" applyFont="1" applyFill="1" applyAlignment="1">
      <alignment horizontal="left"/>
    </xf>
    <xf numFmtId="180" fontId="55" fillId="2" borderId="0" xfId="0" applyNumberFormat="1" applyFont="1" applyFill="1" applyAlignment="1">
      <alignment horizontal="right"/>
    </xf>
    <xf numFmtId="166" fontId="64" fillId="2" borderId="0" xfId="3" applyNumberFormat="1" applyFont="1" applyFill="1" applyBorder="1" applyAlignment="1">
      <alignment horizontal="right" vertical="top"/>
    </xf>
    <xf numFmtId="165" fontId="21" fillId="2" borderId="0" xfId="2" applyFont="1" applyFill="1" applyAlignment="1">
      <alignment horizontal="center"/>
    </xf>
    <xf numFmtId="166" fontId="21" fillId="2" borderId="0" xfId="0" applyNumberFormat="1" applyFont="1" applyFill="1" applyAlignment="1">
      <alignment horizontal="center"/>
    </xf>
    <xf numFmtId="41" fontId="55" fillId="2" borderId="0" xfId="291" applyNumberFormat="1" applyFont="1" applyFill="1" applyBorder="1" applyAlignment="1"/>
    <xf numFmtId="0" fontId="53" fillId="2" borderId="0" xfId="3" applyFont="1" applyFill="1" applyBorder="1" applyAlignment="1">
      <alignment horizontal="right" vertical="top"/>
    </xf>
    <xf numFmtId="0" fontId="8" fillId="2" borderId="0" xfId="3" applyFont="1" applyFill="1" applyBorder="1" applyAlignment="1">
      <alignment horizontal="center" vertical="center" wrapText="1"/>
    </xf>
    <xf numFmtId="0" fontId="1" fillId="2" borderId="0" xfId="0" applyFont="1" applyFill="1" applyAlignment="1">
      <alignment horizontal="center"/>
    </xf>
    <xf numFmtId="0" fontId="6" fillId="2" borderId="0" xfId="0" applyFont="1" applyFill="1" applyAlignment="1">
      <alignment horizontal="center" vertical="center" wrapText="1"/>
    </xf>
    <xf numFmtId="167" fontId="53" fillId="2" borderId="0" xfId="3" applyNumberFormat="1" applyFont="1" applyFill="1" applyBorder="1" applyAlignment="1">
      <alignment horizontal="right" vertical="top"/>
    </xf>
    <xf numFmtId="167" fontId="53" fillId="2" borderId="0" xfId="3" applyNumberFormat="1" applyFont="1" applyFill="1" applyBorder="1" applyAlignment="1">
      <alignment horizontal="center" vertical="top"/>
    </xf>
    <xf numFmtId="173" fontId="92" fillId="2" borderId="3" xfId="392" applyNumberFormat="1" applyFont="1" applyFill="1" applyBorder="1"/>
    <xf numFmtId="0" fontId="29" fillId="0" borderId="20" xfId="0" applyFont="1" applyBorder="1"/>
    <xf numFmtId="0" fontId="55" fillId="0" borderId="3" xfId="3" applyFont="1" applyFill="1" applyBorder="1" applyAlignment="1">
      <alignment horizontal="left" vertical="center"/>
    </xf>
    <xf numFmtId="180" fontId="55" fillId="0" borderId="3" xfId="3" applyNumberFormat="1" applyFont="1" applyFill="1" applyBorder="1" applyAlignment="1">
      <alignment horizontal="right" vertical="center"/>
    </xf>
    <xf numFmtId="170" fontId="55" fillId="0" borderId="3" xfId="1" applyNumberFormat="1" applyFont="1" applyFill="1" applyBorder="1" applyAlignment="1">
      <alignment horizontal="right" vertical="center"/>
    </xf>
    <xf numFmtId="187" fontId="4" fillId="0" borderId="46" xfId="0" applyNumberFormat="1" applyFont="1" applyBorder="1" applyAlignment="1" applyProtection="1">
      <alignment horizontal="right" vertical="center"/>
      <protection locked="0"/>
    </xf>
    <xf numFmtId="187" fontId="4" fillId="0" borderId="26" xfId="0" applyNumberFormat="1" applyFont="1" applyBorder="1" applyAlignment="1" applyProtection="1">
      <alignment horizontal="right" vertical="center"/>
      <protection locked="0"/>
    </xf>
    <xf numFmtId="187" fontId="5" fillId="2" borderId="46" xfId="0" applyNumberFormat="1" applyFont="1" applyFill="1" applyBorder="1" applyAlignment="1" applyProtection="1">
      <alignment horizontal="right" vertical="center"/>
      <protection locked="0"/>
    </xf>
    <xf numFmtId="0" fontId="6" fillId="36" borderId="0" xfId="0" applyFont="1" applyFill="1" applyAlignment="1">
      <alignment horizontal="center" vertical="center" wrapText="1"/>
    </xf>
    <xf numFmtId="170" fontId="111" fillId="2" borderId="3" xfId="1" applyNumberFormat="1" applyFont="1" applyFill="1" applyBorder="1" applyAlignment="1">
      <alignment horizontal="right" vertical="top"/>
    </xf>
    <xf numFmtId="188" fontId="111" fillId="2" borderId="3" xfId="3" applyNumberFormat="1" applyFont="1" applyFill="1" applyBorder="1" applyAlignment="1">
      <alignment horizontal="left" vertical="top"/>
    </xf>
    <xf numFmtId="188" fontId="0" fillId="0" borderId="0" xfId="2" applyNumberFormat="1" applyFont="1"/>
    <xf numFmtId="0" fontId="111" fillId="2" borderId="3" xfId="3" applyFont="1" applyFill="1" applyBorder="1" applyAlignment="1">
      <alignment horizontal="left" vertical="top"/>
    </xf>
    <xf numFmtId="180" fontId="5" fillId="37" borderId="3" xfId="0" applyNumberFormat="1" applyFont="1" applyFill="1" applyBorder="1" applyAlignment="1" applyProtection="1">
      <alignment horizontal="right" vertical="center"/>
      <protection locked="0"/>
    </xf>
    <xf numFmtId="188" fontId="112" fillId="37" borderId="1" xfId="3" applyNumberFormat="1" applyFont="1" applyFill="1" applyBorder="1" applyAlignment="1">
      <alignment horizontal="left" vertical="top"/>
    </xf>
    <xf numFmtId="0" fontId="112" fillId="37" borderId="1" xfId="3" applyFont="1" applyFill="1" applyBorder="1" applyAlignment="1">
      <alignment horizontal="left" vertical="top"/>
    </xf>
    <xf numFmtId="188" fontId="111" fillId="37" borderId="3" xfId="3" applyNumberFormat="1" applyFont="1" applyFill="1" applyBorder="1" applyAlignment="1">
      <alignment horizontal="left" vertical="top"/>
    </xf>
    <xf numFmtId="0" fontId="111" fillId="37" borderId="3" xfId="3" applyFont="1" applyFill="1" applyBorder="1" applyAlignment="1">
      <alignment horizontal="left" vertical="top"/>
    </xf>
    <xf numFmtId="180" fontId="5" fillId="2" borderId="3" xfId="0" applyNumberFormat="1" applyFont="1" applyFill="1" applyBorder="1" applyAlignment="1" applyProtection="1">
      <alignment horizontal="right" vertical="center"/>
      <protection locked="0"/>
    </xf>
    <xf numFmtId="188" fontId="112" fillId="0" borderId="1" xfId="3" applyNumberFormat="1" applyFont="1" applyBorder="1" applyAlignment="1">
      <alignment horizontal="left" vertical="top"/>
    </xf>
    <xf numFmtId="0" fontId="112" fillId="0" borderId="1" xfId="3" applyFont="1" applyBorder="1" applyAlignment="1">
      <alignment horizontal="left" vertical="top"/>
    </xf>
    <xf numFmtId="180" fontId="5" fillId="2" borderId="0" xfId="0" applyNumberFormat="1" applyFont="1" applyFill="1" applyAlignment="1" applyProtection="1">
      <alignment horizontal="right" vertical="center"/>
      <protection locked="0"/>
    </xf>
    <xf numFmtId="188" fontId="111" fillId="0" borderId="0" xfId="3" applyNumberFormat="1" applyFont="1" applyFill="1" applyBorder="1" applyAlignment="1">
      <alignment horizontal="left" vertical="top"/>
    </xf>
    <xf numFmtId="0" fontId="111" fillId="0" borderId="0" xfId="3" applyFont="1" applyFill="1" applyBorder="1" applyAlignment="1">
      <alignment horizontal="left" vertical="top"/>
    </xf>
    <xf numFmtId="166" fontId="113" fillId="37" borderId="0" xfId="3" applyNumberFormat="1" applyFont="1" applyFill="1" applyBorder="1" applyAlignment="1">
      <alignment horizontal="right" vertical="top"/>
    </xf>
    <xf numFmtId="188" fontId="113" fillId="37" borderId="0" xfId="3" applyNumberFormat="1" applyFont="1" applyFill="1" applyBorder="1" applyAlignment="1">
      <alignment horizontal="left" vertical="top"/>
    </xf>
    <xf numFmtId="180" fontId="113" fillId="37" borderId="0" xfId="3" applyNumberFormat="1" applyFont="1" applyFill="1" applyBorder="1" applyAlignment="1">
      <alignment horizontal="right" vertical="top"/>
    </xf>
    <xf numFmtId="0" fontId="113" fillId="37" borderId="0" xfId="3" applyFont="1" applyFill="1" applyBorder="1" applyAlignment="1">
      <alignment horizontal="left" vertical="top"/>
    </xf>
    <xf numFmtId="166" fontId="113" fillId="2" borderId="0" xfId="3" applyNumberFormat="1" applyFont="1" applyFill="1" applyBorder="1" applyAlignment="1">
      <alignment horizontal="right" vertical="top"/>
    </xf>
    <xf numFmtId="180" fontId="113" fillId="2" borderId="0" xfId="3" applyNumberFormat="1" applyFont="1" applyFill="1" applyBorder="1" applyAlignment="1">
      <alignment horizontal="right" vertical="top"/>
    </xf>
    <xf numFmtId="180" fontId="4" fillId="0" borderId="0" xfId="0" applyNumberFormat="1" applyFont="1" applyAlignment="1" applyProtection="1">
      <alignment horizontal="right" vertical="center"/>
      <protection locked="0"/>
    </xf>
    <xf numFmtId="188" fontId="113" fillId="0" borderId="0" xfId="3" applyNumberFormat="1" applyFont="1" applyBorder="1" applyAlignment="1">
      <alignment horizontal="left" vertical="top"/>
    </xf>
    <xf numFmtId="0" fontId="113" fillId="0" borderId="0" xfId="3" applyFont="1" applyBorder="1" applyAlignment="1">
      <alignment horizontal="left" vertical="top"/>
    </xf>
    <xf numFmtId="180" fontId="4" fillId="37" borderId="0" xfId="0" applyNumberFormat="1" applyFont="1" applyFill="1" applyAlignment="1" applyProtection="1">
      <alignment horizontal="right" vertical="center"/>
      <protection locked="0"/>
    </xf>
    <xf numFmtId="188" fontId="111" fillId="0" borderId="3" xfId="3" applyNumberFormat="1" applyFont="1" applyFill="1" applyBorder="1" applyAlignment="1">
      <alignment horizontal="left" vertical="top"/>
    </xf>
    <xf numFmtId="0" fontId="111" fillId="0" borderId="3" xfId="3" applyFont="1" applyFill="1" applyBorder="1" applyAlignment="1">
      <alignment horizontal="left" vertical="top"/>
    </xf>
    <xf numFmtId="188" fontId="113" fillId="0" borderId="0" xfId="3" applyNumberFormat="1" applyFont="1" applyFill="1" applyBorder="1" applyAlignment="1">
      <alignment horizontal="left" vertical="top"/>
    </xf>
    <xf numFmtId="0" fontId="113" fillId="0" borderId="0" xfId="3" applyFont="1" applyFill="1" applyBorder="1" applyAlignment="1">
      <alignment horizontal="left" vertical="top"/>
    </xf>
    <xf numFmtId="166" fontId="111" fillId="0" borderId="3" xfId="3" applyNumberFormat="1" applyFont="1" applyFill="1" applyBorder="1" applyAlignment="1">
      <alignment horizontal="right" vertical="top"/>
    </xf>
    <xf numFmtId="180" fontId="111" fillId="0" borderId="3" xfId="3" applyNumberFormat="1" applyFont="1" applyFill="1" applyBorder="1" applyAlignment="1">
      <alignment horizontal="right" vertical="top"/>
    </xf>
    <xf numFmtId="180" fontId="114" fillId="37" borderId="3" xfId="0" applyNumberFormat="1" applyFont="1" applyFill="1" applyBorder="1" applyAlignment="1" applyProtection="1">
      <alignment horizontal="right" vertical="center"/>
      <protection locked="0"/>
    </xf>
    <xf numFmtId="0" fontId="111" fillId="37" borderId="0" xfId="3" applyFont="1" applyFill="1" applyBorder="1" applyAlignment="1">
      <alignment horizontal="left" vertical="top"/>
    </xf>
    <xf numFmtId="180" fontId="6" fillId="36" borderId="1" xfId="0" applyNumberFormat="1" applyFont="1" applyFill="1" applyBorder="1" applyAlignment="1">
      <alignment horizontal="center" vertical="center" wrapText="1"/>
    </xf>
    <xf numFmtId="180" fontId="0" fillId="0" borderId="0" xfId="0" applyNumberFormat="1" applyAlignment="1">
      <alignment horizontal="center"/>
    </xf>
    <xf numFmtId="0" fontId="115" fillId="0" borderId="1" xfId="0" applyFont="1" applyBorder="1" applyAlignment="1">
      <alignment horizontal="left"/>
    </xf>
    <xf numFmtId="180" fontId="32" fillId="0" borderId="1" xfId="0" applyNumberFormat="1" applyFont="1" applyBorder="1" applyAlignment="1">
      <alignment horizontal="center"/>
    </xf>
    <xf numFmtId="0" fontId="4" fillId="0" borderId="0" xfId="0" applyFont="1"/>
    <xf numFmtId="180" fontId="4" fillId="0" borderId="0" xfId="0" applyNumberFormat="1" applyFont="1"/>
    <xf numFmtId="188" fontId="5" fillId="2" borderId="3" xfId="3" applyNumberFormat="1" applyFont="1" applyFill="1" applyBorder="1" applyAlignment="1">
      <alignment horizontal="left" vertical="top"/>
    </xf>
    <xf numFmtId="188" fontId="5" fillId="37" borderId="1" xfId="3" applyNumberFormat="1" applyFont="1" applyFill="1" applyBorder="1" applyAlignment="1">
      <alignment horizontal="left" vertical="top"/>
    </xf>
    <xf numFmtId="0" fontId="5" fillId="37" borderId="1" xfId="3" applyFont="1" applyFill="1" applyBorder="1" applyAlignment="1">
      <alignment horizontal="left" vertical="top"/>
    </xf>
    <xf numFmtId="188" fontId="5" fillId="37" borderId="3" xfId="3" applyNumberFormat="1" applyFont="1" applyFill="1" applyBorder="1" applyAlignment="1">
      <alignment horizontal="left" vertical="top"/>
    </xf>
    <xf numFmtId="188" fontId="5" fillId="0" borderId="1" xfId="3" applyNumberFormat="1" applyFont="1" applyBorder="1" applyAlignment="1">
      <alignment horizontal="left" vertical="top"/>
    </xf>
    <xf numFmtId="0" fontId="5" fillId="0" borderId="1" xfId="3" applyFont="1" applyBorder="1" applyAlignment="1">
      <alignment horizontal="left" vertical="top"/>
    </xf>
    <xf numFmtId="188" fontId="5" fillId="0" borderId="0" xfId="3" applyNumberFormat="1" applyFont="1" applyFill="1" applyBorder="1" applyAlignment="1">
      <alignment horizontal="left" vertical="top"/>
    </xf>
    <xf numFmtId="0" fontId="5" fillId="0" borderId="0" xfId="3" applyFont="1" applyFill="1" applyBorder="1" applyAlignment="1">
      <alignment horizontal="left" vertical="top"/>
    </xf>
    <xf numFmtId="188" fontId="4" fillId="0" borderId="0" xfId="3" applyNumberFormat="1" applyFont="1" applyBorder="1" applyAlignment="1">
      <alignment horizontal="left" vertical="top"/>
    </xf>
    <xf numFmtId="188" fontId="4" fillId="37" borderId="0" xfId="3" applyNumberFormat="1" applyFont="1" applyFill="1" applyBorder="1" applyAlignment="1">
      <alignment horizontal="left" vertical="top"/>
    </xf>
    <xf numFmtId="188" fontId="5" fillId="0" borderId="3" xfId="3" applyNumberFormat="1" applyFont="1" applyFill="1" applyBorder="1" applyAlignment="1">
      <alignment horizontal="left" vertical="top"/>
    </xf>
    <xf numFmtId="0" fontId="5" fillId="0" borderId="3" xfId="3" applyFont="1" applyFill="1" applyBorder="1" applyAlignment="1">
      <alignment horizontal="left" vertical="top"/>
    </xf>
    <xf numFmtId="188" fontId="4" fillId="0" borderId="0" xfId="3" applyNumberFormat="1" applyFont="1" applyFill="1" applyBorder="1" applyAlignment="1">
      <alignment horizontal="left" vertical="top"/>
    </xf>
    <xf numFmtId="0" fontId="4" fillId="0" borderId="0" xfId="3" applyFont="1" applyFill="1" applyBorder="1" applyAlignment="1">
      <alignment horizontal="left" vertical="top"/>
    </xf>
    <xf numFmtId="0" fontId="5" fillId="37" borderId="0" xfId="3" applyFont="1" applyFill="1" applyBorder="1" applyAlignment="1">
      <alignment horizontal="left" vertical="top"/>
    </xf>
    <xf numFmtId="180" fontId="0" fillId="2" borderId="0" xfId="0" applyNumberFormat="1" applyFill="1" applyAlignment="1">
      <alignment horizontal="center"/>
    </xf>
    <xf numFmtId="0" fontId="115" fillId="0" borderId="1" xfId="0" applyFont="1" applyBorder="1"/>
    <xf numFmtId="170" fontId="111" fillId="37" borderId="3" xfId="1" applyNumberFormat="1" applyFont="1" applyFill="1" applyBorder="1" applyAlignment="1">
      <alignment horizontal="right" vertical="top"/>
    </xf>
    <xf numFmtId="188" fontId="0" fillId="0" borderId="0" xfId="0" applyNumberFormat="1"/>
    <xf numFmtId="180" fontId="114" fillId="0" borderId="0" xfId="0" applyNumberFormat="1" applyFont="1" applyAlignment="1" applyProtection="1">
      <alignment horizontal="right" vertical="center"/>
      <protection locked="0"/>
    </xf>
    <xf numFmtId="188" fontId="111" fillId="0" borderId="0" xfId="3" applyNumberFormat="1" applyFont="1" applyBorder="1" applyAlignment="1">
      <alignment horizontal="left" vertical="top"/>
    </xf>
    <xf numFmtId="0" fontId="111" fillId="0" borderId="0" xfId="3" applyFont="1" applyBorder="1" applyAlignment="1">
      <alignment horizontal="left" vertical="top"/>
    </xf>
    <xf numFmtId="166" fontId="113" fillId="0" borderId="0" xfId="3" applyNumberFormat="1" applyFont="1" applyBorder="1" applyAlignment="1">
      <alignment horizontal="right" vertical="top"/>
    </xf>
    <xf numFmtId="180" fontId="113" fillId="0" borderId="0" xfId="3" applyNumberFormat="1" applyFont="1" applyBorder="1" applyAlignment="1">
      <alignment horizontal="right" vertical="top"/>
    </xf>
    <xf numFmtId="166" fontId="111" fillId="37" borderId="3" xfId="3" applyNumberFormat="1" applyFont="1" applyFill="1" applyBorder="1" applyAlignment="1">
      <alignment horizontal="right" vertical="top"/>
    </xf>
    <xf numFmtId="180" fontId="111" fillId="37" borderId="3" xfId="3" applyNumberFormat="1" applyFont="1" applyFill="1" applyBorder="1" applyAlignment="1">
      <alignment horizontal="right" vertical="top"/>
    </xf>
    <xf numFmtId="180" fontId="114" fillId="0" borderId="3" xfId="0" applyNumberFormat="1" applyFont="1" applyBorder="1" applyAlignment="1" applyProtection="1">
      <alignment horizontal="right" vertical="center"/>
      <protection locked="0"/>
    </xf>
    <xf numFmtId="180" fontId="111" fillId="0" borderId="0" xfId="3" applyNumberFormat="1" applyFont="1" applyFill="1" applyBorder="1" applyAlignment="1">
      <alignment horizontal="right" vertical="top"/>
    </xf>
    <xf numFmtId="180" fontId="6" fillId="36" borderId="0" xfId="0" applyNumberFormat="1" applyFont="1" applyFill="1" applyAlignment="1">
      <alignment horizontal="center" vertical="center" wrapText="1"/>
    </xf>
    <xf numFmtId="180" fontId="6" fillId="36" borderId="0" xfId="0" applyNumberFormat="1" applyFont="1" applyFill="1" applyAlignment="1">
      <alignment horizontal="right" vertical="center" wrapText="1"/>
    </xf>
    <xf numFmtId="170" fontId="5" fillId="37" borderId="3" xfId="1" applyNumberFormat="1" applyFont="1" applyFill="1" applyBorder="1" applyAlignment="1">
      <alignment horizontal="right" vertical="top"/>
    </xf>
    <xf numFmtId="0" fontId="5" fillId="0" borderId="0" xfId="3" applyFont="1" applyBorder="1" applyAlignment="1">
      <alignment horizontal="left" vertical="top"/>
    </xf>
    <xf numFmtId="0" fontId="87" fillId="36" borderId="21" xfId="0" applyFont="1" applyFill="1" applyBorder="1" applyAlignment="1">
      <alignment horizontal="center" vertical="center" wrapText="1"/>
    </xf>
    <xf numFmtId="189" fontId="5" fillId="0" borderId="3" xfId="3" applyNumberFormat="1" applyFont="1" applyBorder="1" applyAlignment="1">
      <alignment horizontal="right" vertical="top"/>
    </xf>
    <xf numFmtId="181" fontId="71" fillId="0" borderId="0" xfId="0" applyNumberFormat="1" applyFont="1" applyAlignment="1">
      <alignment horizontal="justify" vertical="justify" wrapText="1"/>
    </xf>
    <xf numFmtId="192" fontId="0" fillId="0" borderId="0" xfId="0" applyNumberFormat="1"/>
    <xf numFmtId="190" fontId="71" fillId="0" borderId="0" xfId="0" applyNumberFormat="1" applyFont="1" applyAlignment="1">
      <alignment horizontal="justify" vertical="justify" wrapText="1"/>
    </xf>
    <xf numFmtId="184" fontId="0" fillId="0" borderId="0" xfId="0" applyNumberFormat="1"/>
    <xf numFmtId="195" fontId="0" fillId="0" borderId="0" xfId="0" applyNumberFormat="1"/>
    <xf numFmtId="181" fontId="71" fillId="0" borderId="20" xfId="0" applyNumberFormat="1" applyFont="1" applyBorder="1" applyAlignment="1">
      <alignment vertical="justify" wrapText="1"/>
    </xf>
    <xf numFmtId="170" fontId="1" fillId="0" borderId="0" xfId="1" applyNumberFormat="1" applyFont="1"/>
    <xf numFmtId="191" fontId="71" fillId="0" borderId="0" xfId="0" applyNumberFormat="1" applyFont="1" applyAlignment="1">
      <alignment horizontal="justify" vertical="justify" wrapText="1"/>
    </xf>
    <xf numFmtId="193" fontId="0" fillId="0" borderId="0" xfId="1" applyNumberFormat="1" applyFont="1"/>
    <xf numFmtId="194" fontId="0" fillId="0" borderId="0" xfId="1" applyNumberFormat="1" applyFont="1"/>
    <xf numFmtId="182" fontId="5" fillId="0" borderId="0" xfId="0" applyNumberFormat="1" applyFont="1" applyAlignment="1" applyProtection="1">
      <alignment horizontal="right" vertical="center"/>
      <protection locked="0"/>
    </xf>
    <xf numFmtId="9" fontId="1" fillId="0" borderId="0" xfId="1" applyFont="1" applyBorder="1"/>
    <xf numFmtId="184" fontId="4" fillId="0" borderId="0" xfId="0" applyNumberFormat="1" applyFont="1" applyAlignment="1" applyProtection="1">
      <alignment horizontal="right" vertical="center"/>
      <protection locked="0"/>
    </xf>
    <xf numFmtId="184" fontId="4" fillId="37" borderId="0" xfId="0" applyNumberFormat="1" applyFont="1" applyFill="1" applyAlignment="1" applyProtection="1">
      <alignment horizontal="right" vertical="center"/>
      <protection locked="0"/>
    </xf>
    <xf numFmtId="184" fontId="5" fillId="2" borderId="3" xfId="0" applyNumberFormat="1" applyFont="1" applyFill="1" applyBorder="1" applyAlignment="1" applyProtection="1">
      <alignment horizontal="right" vertical="center"/>
      <protection locked="0"/>
    </xf>
    <xf numFmtId="184" fontId="4" fillId="37" borderId="0" xfId="3" applyNumberFormat="1" applyFont="1" applyFill="1" applyBorder="1" applyAlignment="1">
      <alignment horizontal="right" vertical="top"/>
    </xf>
    <xf numFmtId="184" fontId="5" fillId="37" borderId="3" xfId="0" applyNumberFormat="1" applyFont="1" applyFill="1" applyBorder="1" applyAlignment="1" applyProtection="1">
      <alignment horizontal="right" vertical="center"/>
      <protection locked="0"/>
    </xf>
    <xf numFmtId="184" fontId="5" fillId="0" borderId="3" xfId="3" applyNumberFormat="1" applyFont="1" applyFill="1" applyBorder="1" applyAlignment="1">
      <alignment horizontal="right" vertical="top"/>
    </xf>
    <xf numFmtId="184" fontId="4" fillId="2" borderId="0" xfId="3" applyNumberFormat="1" applyFont="1" applyFill="1" applyBorder="1" applyAlignment="1">
      <alignment horizontal="right" vertical="top"/>
    </xf>
    <xf numFmtId="184" fontId="5" fillId="2" borderId="0" xfId="0" applyNumberFormat="1" applyFont="1" applyFill="1" applyAlignment="1" applyProtection="1">
      <alignment horizontal="right" vertical="center"/>
      <protection locked="0"/>
    </xf>
    <xf numFmtId="196" fontId="4" fillId="0" borderId="0" xfId="0" applyNumberFormat="1" applyFont="1" applyAlignment="1" applyProtection="1">
      <alignment horizontal="right" vertical="center"/>
      <protection locked="0"/>
    </xf>
    <xf numFmtId="197" fontId="4" fillId="0" borderId="0" xfId="0" applyNumberFormat="1" applyFont="1"/>
    <xf numFmtId="184" fontId="4" fillId="0" borderId="0" xfId="3" applyNumberFormat="1" applyFont="1" applyBorder="1" applyAlignment="1">
      <alignment horizontal="right" vertical="top"/>
    </xf>
    <xf numFmtId="184" fontId="5" fillId="0" borderId="3" xfId="0" applyNumberFormat="1" applyFont="1" applyBorder="1" applyAlignment="1" applyProtection="1">
      <alignment horizontal="right" vertical="center"/>
      <protection locked="0"/>
    </xf>
    <xf numFmtId="184" fontId="5" fillId="37" borderId="3" xfId="3" applyNumberFormat="1" applyFont="1" applyFill="1" applyBorder="1" applyAlignment="1">
      <alignment horizontal="right" vertical="top"/>
    </xf>
    <xf numFmtId="184" fontId="5" fillId="0" borderId="0" xfId="0" applyNumberFormat="1" applyFont="1" applyAlignment="1" applyProtection="1">
      <alignment horizontal="right" vertical="center"/>
      <protection locked="0"/>
    </xf>
    <xf numFmtId="198" fontId="0" fillId="0" borderId="0" xfId="0" applyNumberFormat="1"/>
    <xf numFmtId="184" fontId="111" fillId="0" borderId="0" xfId="3" applyNumberFormat="1" applyFont="1" applyFill="1" applyBorder="1" applyAlignment="1">
      <alignment horizontal="right" vertical="top"/>
    </xf>
    <xf numFmtId="9" fontId="4" fillId="0" borderId="0" xfId="0" applyNumberFormat="1" applyFont="1" applyAlignment="1" applyProtection="1">
      <alignment horizontal="right" vertical="center"/>
      <protection locked="0"/>
    </xf>
    <xf numFmtId="165" fontId="0" fillId="0" borderId="0" xfId="0" applyNumberFormat="1"/>
    <xf numFmtId="168" fontId="4" fillId="0" borderId="0" xfId="2" applyNumberFormat="1" applyFont="1" applyAlignment="1" applyProtection="1">
      <alignment horizontal="right" vertical="center"/>
      <protection locked="0"/>
    </xf>
    <xf numFmtId="180" fontId="4" fillId="37" borderId="0" xfId="3" applyNumberFormat="1" applyFont="1" applyFill="1" applyBorder="1" applyAlignment="1">
      <alignment horizontal="right" vertical="top"/>
    </xf>
    <xf numFmtId="180" fontId="4" fillId="0" borderId="0" xfId="3" applyNumberFormat="1" applyFont="1" applyBorder="1" applyAlignment="1">
      <alignment horizontal="right" vertical="top"/>
    </xf>
    <xf numFmtId="180" fontId="5" fillId="0" borderId="3" xfId="0" applyNumberFormat="1" applyFont="1" applyBorder="1" applyAlignment="1" applyProtection="1">
      <alignment horizontal="right" vertical="center"/>
      <protection locked="0"/>
    </xf>
    <xf numFmtId="0" fontId="116" fillId="0" borderId="0" xfId="0" applyFont="1"/>
    <xf numFmtId="0" fontId="87" fillId="36" borderId="42" xfId="0" applyFont="1" applyFill="1" applyBorder="1" applyAlignment="1">
      <alignment horizontal="center" vertical="center" wrapText="1"/>
    </xf>
    <xf numFmtId="0" fontId="87" fillId="36" borderId="42" xfId="0" applyFont="1" applyFill="1" applyBorder="1" applyAlignment="1">
      <alignment horizontal="center" vertical="center"/>
    </xf>
    <xf numFmtId="0" fontId="87" fillId="36" borderId="64" xfId="0" applyFont="1" applyFill="1" applyBorder="1" applyAlignment="1">
      <alignment horizontal="center" vertical="center" wrapText="1"/>
    </xf>
    <xf numFmtId="0" fontId="87" fillId="36" borderId="65" xfId="0" applyFont="1" applyFill="1" applyBorder="1" applyAlignment="1">
      <alignment horizontal="center" vertical="center" wrapText="1"/>
    </xf>
    <xf numFmtId="0" fontId="117" fillId="3" borderId="37" xfId="0" applyFont="1" applyFill="1" applyBorder="1" applyAlignment="1">
      <alignment horizontal="center" vertical="center" wrapText="1" readingOrder="1"/>
    </xf>
    <xf numFmtId="0" fontId="117" fillId="3" borderId="38" xfId="0" applyFont="1" applyFill="1" applyBorder="1" applyAlignment="1">
      <alignment horizontal="center" vertical="center" wrapText="1" readingOrder="1"/>
    </xf>
    <xf numFmtId="0" fontId="118" fillId="3" borderId="38" xfId="0" applyFont="1" applyFill="1" applyBorder="1" applyAlignment="1">
      <alignment horizontal="center" vertical="center" wrapText="1" readingOrder="1"/>
    </xf>
    <xf numFmtId="10" fontId="81" fillId="39" borderId="40" xfId="0" applyNumberFormat="1" applyFont="1" applyFill="1" applyBorder="1" applyAlignment="1">
      <alignment horizontal="center" vertical="center" wrapText="1"/>
    </xf>
    <xf numFmtId="0" fontId="72" fillId="39" borderId="0" xfId="0" applyFont="1" applyFill="1" applyAlignment="1">
      <alignment horizontal="center" vertical="center" wrapText="1"/>
    </xf>
    <xf numFmtId="183" fontId="36" fillId="0" borderId="0" xfId="0" applyNumberFormat="1" applyFont="1"/>
    <xf numFmtId="0" fontId="6" fillId="36" borderId="0" xfId="1" applyNumberFormat="1" applyFont="1" applyFill="1" applyBorder="1" applyAlignment="1">
      <alignment horizontal="right" vertical="center" wrapText="1"/>
    </xf>
    <xf numFmtId="0" fontId="8" fillId="0" borderId="0" xfId="3" applyFont="1" applyFill="1" applyBorder="1" applyAlignment="1">
      <alignment horizontal="center" vertical="center" wrapText="1"/>
    </xf>
    <xf numFmtId="0" fontId="120" fillId="0" borderId="0" xfId="0" applyFont="1"/>
    <xf numFmtId="171" fontId="29" fillId="0" borderId="0" xfId="0" applyNumberFormat="1" applyFont="1"/>
    <xf numFmtId="187" fontId="0" fillId="0" borderId="0" xfId="0" applyNumberFormat="1"/>
    <xf numFmtId="3" fontId="29" fillId="0" borderId="0" xfId="0" applyNumberFormat="1" applyFont="1"/>
    <xf numFmtId="0" fontId="6" fillId="35" borderId="0" xfId="0" applyFont="1" applyFill="1" applyAlignment="1">
      <alignment horizontal="center"/>
    </xf>
    <xf numFmtId="0" fontId="76" fillId="0" borderId="0" xfId="3" applyFont="1" applyFill="1" applyBorder="1" applyAlignment="1">
      <alignment horizontal="left" wrapText="1"/>
    </xf>
    <xf numFmtId="0" fontId="7" fillId="2" borderId="56" xfId="0" applyFont="1" applyFill="1" applyBorder="1" applyAlignment="1">
      <alignment horizontal="center"/>
    </xf>
    <xf numFmtId="0" fontId="7" fillId="2" borderId="20" xfId="0" applyFont="1" applyFill="1" applyBorder="1" applyAlignment="1">
      <alignment horizontal="center"/>
    </xf>
    <xf numFmtId="0" fontId="7" fillId="3" borderId="57" xfId="0" applyFont="1" applyFill="1" applyBorder="1" applyAlignment="1">
      <alignment horizontal="center"/>
    </xf>
    <xf numFmtId="0" fontId="7" fillId="3" borderId="50" xfId="0" applyFont="1" applyFill="1" applyBorder="1" applyAlignment="1">
      <alignment horizontal="center"/>
    </xf>
    <xf numFmtId="0" fontId="6" fillId="36" borderId="0" xfId="0" applyFont="1" applyFill="1" applyAlignment="1">
      <alignment horizontal="center" vertical="center" wrapText="1"/>
    </xf>
    <xf numFmtId="0" fontId="6" fillId="36" borderId="50" xfId="0" applyFont="1" applyFill="1" applyBorder="1" applyAlignment="1">
      <alignment horizontal="center" vertical="center" wrapText="1"/>
    </xf>
    <xf numFmtId="0" fontId="60" fillId="36" borderId="51" xfId="0" applyFont="1" applyFill="1" applyBorder="1" applyAlignment="1">
      <alignment horizontal="center" vertical="center"/>
    </xf>
    <xf numFmtId="0" fontId="60" fillId="36" borderId="21" xfId="0" applyFont="1" applyFill="1" applyBorder="1" applyAlignment="1">
      <alignment horizontal="center" vertical="center"/>
    </xf>
    <xf numFmtId="0" fontId="6" fillId="36" borderId="52" xfId="0" applyFont="1" applyFill="1" applyBorder="1" applyAlignment="1">
      <alignment horizontal="center" vertical="center" wrapText="1"/>
    </xf>
    <xf numFmtId="0" fontId="6" fillId="36" borderId="35" xfId="0" applyFont="1" applyFill="1" applyBorder="1" applyAlignment="1">
      <alignment horizontal="center" vertical="center" wrapText="1"/>
    </xf>
    <xf numFmtId="0" fontId="6" fillId="36" borderId="53" xfId="0" applyFont="1" applyFill="1" applyBorder="1" applyAlignment="1">
      <alignment horizontal="center" vertical="center" wrapText="1"/>
    </xf>
    <xf numFmtId="0" fontId="7" fillId="2" borderId="57" xfId="0" applyFont="1" applyFill="1" applyBorder="1" applyAlignment="1">
      <alignment horizontal="center"/>
    </xf>
    <xf numFmtId="0" fontId="7" fillId="2" borderId="0" xfId="0" applyFont="1" applyFill="1" applyAlignment="1">
      <alignment horizontal="center"/>
    </xf>
    <xf numFmtId="0" fontId="7" fillId="3" borderId="58" xfId="0" applyFont="1" applyFill="1" applyBorder="1" applyAlignment="1">
      <alignment horizontal="center"/>
    </xf>
    <xf numFmtId="0" fontId="7" fillId="3" borderId="59" xfId="0" applyFont="1" applyFill="1" applyBorder="1" applyAlignment="1">
      <alignment horizontal="center"/>
    </xf>
    <xf numFmtId="0" fontId="73" fillId="3" borderId="57" xfId="0" applyFont="1" applyFill="1" applyBorder="1" applyAlignment="1">
      <alignment horizontal="center"/>
    </xf>
    <xf numFmtId="170" fontId="6" fillId="36" borderId="49" xfId="1" applyNumberFormat="1" applyFont="1" applyFill="1" applyBorder="1" applyAlignment="1">
      <alignment horizontal="center" vertical="center" wrapText="1"/>
    </xf>
    <xf numFmtId="0" fontId="8" fillId="0" borderId="0" xfId="3" applyFont="1" applyFill="1" applyBorder="1" applyAlignment="1">
      <alignment horizontal="center" vertical="center"/>
    </xf>
    <xf numFmtId="0" fontId="71" fillId="0" borderId="20" xfId="0" applyFont="1" applyBorder="1" applyAlignment="1">
      <alignment horizontal="justify" vertical="justify" wrapText="1"/>
    </xf>
    <xf numFmtId="0" fontId="71" fillId="0" borderId="0" xfId="0" applyFont="1" applyAlignment="1">
      <alignment horizontal="justify" vertical="justify" wrapText="1"/>
    </xf>
    <xf numFmtId="0" fontId="6" fillId="36" borderId="21" xfId="0" applyFont="1" applyFill="1" applyBorder="1" applyAlignment="1">
      <alignment horizontal="center" vertical="top" wrapText="1"/>
    </xf>
    <xf numFmtId="0" fontId="87" fillId="36" borderId="41" xfId="0" applyFont="1" applyFill="1" applyBorder="1" applyAlignment="1">
      <alignment horizontal="center" vertical="center" wrapText="1"/>
    </xf>
    <xf numFmtId="0" fontId="87" fillId="36" borderId="42" xfId="0" applyFont="1" applyFill="1" applyBorder="1" applyAlignment="1">
      <alignment horizontal="center" vertical="center" wrapText="1"/>
    </xf>
    <xf numFmtId="49" fontId="87" fillId="36" borderId="41" xfId="0" applyNumberFormat="1" applyFont="1" applyFill="1" applyBorder="1" applyAlignment="1">
      <alignment horizontal="center" vertical="center"/>
    </xf>
    <xf numFmtId="49" fontId="87" fillId="36" borderId="42" xfId="0" applyNumberFormat="1" applyFont="1" applyFill="1" applyBorder="1" applyAlignment="1">
      <alignment horizontal="center" vertical="center"/>
    </xf>
    <xf numFmtId="0" fontId="87" fillId="36" borderId="43" xfId="0" applyFont="1" applyFill="1" applyBorder="1" applyAlignment="1">
      <alignment horizontal="center" vertical="center" wrapText="1"/>
    </xf>
    <xf numFmtId="0" fontId="87" fillId="36" borderId="41" xfId="0" applyFont="1" applyFill="1" applyBorder="1" applyAlignment="1">
      <alignment horizontal="center" vertical="center"/>
    </xf>
    <xf numFmtId="0" fontId="87" fillId="36" borderId="43" xfId="0" applyFont="1" applyFill="1" applyBorder="1" applyAlignment="1">
      <alignment horizontal="center" vertical="center"/>
    </xf>
    <xf numFmtId="0" fontId="87" fillId="36" borderId="42" xfId="0" applyFont="1" applyFill="1" applyBorder="1" applyAlignment="1">
      <alignment horizontal="center" vertical="center"/>
    </xf>
    <xf numFmtId="0" fontId="87" fillId="36" borderId="44" xfId="0" applyFont="1" applyFill="1" applyBorder="1" applyAlignment="1">
      <alignment horizontal="center" vertical="center" wrapText="1"/>
    </xf>
    <xf numFmtId="0" fontId="87" fillId="36" borderId="45" xfId="0" applyFont="1" applyFill="1" applyBorder="1" applyAlignment="1">
      <alignment horizontal="center" vertical="center" wrapText="1"/>
    </xf>
    <xf numFmtId="172" fontId="101" fillId="2" borderId="0" xfId="0" applyNumberFormat="1" applyFont="1" applyFill="1" applyAlignment="1">
      <alignment horizontal="left" vertical="top" wrapText="1"/>
    </xf>
    <xf numFmtId="0" fontId="73" fillId="2" borderId="0" xfId="0" applyFont="1" applyFill="1" applyAlignment="1">
      <alignment horizontal="left" wrapText="1"/>
    </xf>
    <xf numFmtId="0" fontId="6" fillId="40" borderId="0" xfId="0" applyFont="1" applyFill="1" applyAlignment="1">
      <alignment horizontal="left"/>
    </xf>
    <xf numFmtId="0" fontId="6" fillId="40" borderId="31" xfId="0" applyFont="1" applyFill="1" applyBorder="1" applyAlignment="1">
      <alignment horizontal="left"/>
    </xf>
    <xf numFmtId="0" fontId="6" fillId="40" borderId="0" xfId="0" applyFont="1" applyFill="1" applyAlignment="1">
      <alignment horizontal="center" wrapText="1"/>
    </xf>
    <xf numFmtId="0" fontId="6" fillId="36" borderId="0" xfId="3" applyFont="1" applyFill="1" applyBorder="1" applyAlignment="1">
      <alignment horizontal="center" vertical="center" wrapText="1"/>
    </xf>
    <xf numFmtId="0" fontId="103" fillId="40" borderId="32" xfId="0" applyFont="1" applyFill="1" applyBorder="1" applyAlignment="1">
      <alignment horizontal="center" vertical="center"/>
    </xf>
    <xf numFmtId="0" fontId="103" fillId="40" borderId="33" xfId="0" applyFont="1" applyFill="1" applyBorder="1" applyAlignment="1">
      <alignment horizontal="center" vertical="center"/>
    </xf>
    <xf numFmtId="0" fontId="103" fillId="40" borderId="34" xfId="0" applyFont="1" applyFill="1" applyBorder="1" applyAlignment="1">
      <alignment horizontal="center" vertical="center"/>
    </xf>
    <xf numFmtId="0" fontId="103" fillId="40" borderId="20" xfId="0" applyFont="1" applyFill="1" applyBorder="1" applyAlignment="1">
      <alignment horizontal="center" vertical="center" wrapText="1"/>
    </xf>
    <xf numFmtId="0" fontId="103" fillId="40" borderId="1" xfId="0" applyFont="1" applyFill="1" applyBorder="1" applyAlignment="1">
      <alignment horizontal="center" vertical="center"/>
    </xf>
    <xf numFmtId="0" fontId="125" fillId="0" borderId="0" xfId="0" applyFont="1"/>
  </cellXfs>
  <cellStyles count="394">
    <cellStyle name="%" xfId="3" xr:uid="{00000000-0005-0000-0000-000000000000}"/>
    <cellStyle name="% 2" xfId="7" xr:uid="{00000000-0005-0000-0000-000001000000}"/>
    <cellStyle name="_Currency" xfId="267" xr:uid="{00000000-0005-0000-0000-000002000000}"/>
    <cellStyle name="_Euro" xfId="268" xr:uid="{00000000-0005-0000-0000-000003000000}"/>
    <cellStyle name="_Heading" xfId="269" xr:uid="{00000000-0005-0000-0000-000004000000}"/>
    <cellStyle name="_Table" xfId="270" xr:uid="{00000000-0005-0000-0000-000005000000}"/>
    <cellStyle name="_TableHead" xfId="271" xr:uid="{00000000-0005-0000-0000-000006000000}"/>
    <cellStyle name="_TableSuperHead" xfId="272" xr:uid="{00000000-0005-0000-0000-000007000000}"/>
    <cellStyle name="20% - Accent1 2" xfId="10" xr:uid="{00000000-0005-0000-0000-000008000000}"/>
    <cellStyle name="20% - Accent1 2 2" xfId="176" xr:uid="{00000000-0005-0000-0000-000009000000}"/>
    <cellStyle name="20% - Accent1 2 3" xfId="344" xr:uid="{1B75DA24-8905-4A93-A968-8404C45BCD1F}"/>
    <cellStyle name="20% - Accent1 3" xfId="11" xr:uid="{00000000-0005-0000-0000-00000A000000}"/>
    <cellStyle name="20% - Accent1 3 2" xfId="177" xr:uid="{00000000-0005-0000-0000-00000B000000}"/>
    <cellStyle name="20% - Accent1 3 3" xfId="345" xr:uid="{DBF9B7D5-6D2B-4B7B-89AA-B73ADE8C2549}"/>
    <cellStyle name="20% - Accent2 2" xfId="12" xr:uid="{00000000-0005-0000-0000-00000C000000}"/>
    <cellStyle name="20% - Accent2 2 2" xfId="178" xr:uid="{00000000-0005-0000-0000-00000D000000}"/>
    <cellStyle name="20% - Accent2 2 3" xfId="346" xr:uid="{4180259A-1944-4267-A718-1EB2D3CDBC85}"/>
    <cellStyle name="20% - Accent2 3" xfId="13" xr:uid="{00000000-0005-0000-0000-00000E000000}"/>
    <cellStyle name="20% - Accent2 3 2" xfId="179" xr:uid="{00000000-0005-0000-0000-00000F000000}"/>
    <cellStyle name="20% - Accent2 3 3" xfId="347" xr:uid="{8FB62B14-7CD8-48BD-93B8-75D6D31F4B5D}"/>
    <cellStyle name="20% - Accent3 2" xfId="14" xr:uid="{00000000-0005-0000-0000-000010000000}"/>
    <cellStyle name="20% - Accent3 2 2" xfId="180" xr:uid="{00000000-0005-0000-0000-000011000000}"/>
    <cellStyle name="20% - Accent3 2 3" xfId="348" xr:uid="{EED4C903-A278-4BBF-A718-B99CB199CC41}"/>
    <cellStyle name="20% - Accent3 3" xfId="15" xr:uid="{00000000-0005-0000-0000-000012000000}"/>
    <cellStyle name="20% - Accent3 3 2" xfId="181" xr:uid="{00000000-0005-0000-0000-000013000000}"/>
    <cellStyle name="20% - Accent3 3 3" xfId="349" xr:uid="{648DED18-267D-44BF-9B67-6918CAA73A98}"/>
    <cellStyle name="20% - Accent4 2" xfId="16" xr:uid="{00000000-0005-0000-0000-000014000000}"/>
    <cellStyle name="20% - Accent4 2 2" xfId="182" xr:uid="{00000000-0005-0000-0000-000015000000}"/>
    <cellStyle name="20% - Accent4 2 3" xfId="350" xr:uid="{427C44DB-300A-454C-814D-F76DD1649B30}"/>
    <cellStyle name="20% - Accent4 3" xfId="17" xr:uid="{00000000-0005-0000-0000-000016000000}"/>
    <cellStyle name="20% - Accent4 3 2" xfId="183" xr:uid="{00000000-0005-0000-0000-000017000000}"/>
    <cellStyle name="20% - Accent4 3 3" xfId="351" xr:uid="{B7258AF0-ACEC-4DF5-AD36-A5FAA5E4CFF5}"/>
    <cellStyle name="20% - Accent5 2" xfId="18" xr:uid="{00000000-0005-0000-0000-000018000000}"/>
    <cellStyle name="20% - Accent5 2 2" xfId="184" xr:uid="{00000000-0005-0000-0000-000019000000}"/>
    <cellStyle name="20% - Accent5 2 3" xfId="352" xr:uid="{F26F2CE5-7862-4D8D-9910-FE4208D2A74A}"/>
    <cellStyle name="20% - Accent5 3" xfId="19" xr:uid="{00000000-0005-0000-0000-00001A000000}"/>
    <cellStyle name="20% - Accent5 3 2" xfId="185" xr:uid="{00000000-0005-0000-0000-00001B000000}"/>
    <cellStyle name="20% - Accent5 3 3" xfId="353" xr:uid="{30EBCB8B-984D-4466-9840-46F60C199636}"/>
    <cellStyle name="20% - Accent6 2" xfId="20" xr:uid="{00000000-0005-0000-0000-00001C000000}"/>
    <cellStyle name="20% - Accent6 2 2" xfId="186" xr:uid="{00000000-0005-0000-0000-00001D000000}"/>
    <cellStyle name="20% - Accent6 2 3" xfId="354" xr:uid="{161BF462-F185-47A7-9B6F-B80931B8933B}"/>
    <cellStyle name="20% - Accent6 3" xfId="21" xr:uid="{00000000-0005-0000-0000-00001E000000}"/>
    <cellStyle name="20% - Accent6 3 2" xfId="187" xr:uid="{00000000-0005-0000-0000-00001F000000}"/>
    <cellStyle name="20% - Accent6 3 3" xfId="355" xr:uid="{12CCDBBC-35F0-4879-A65A-EBF753B0E40C}"/>
    <cellStyle name="20% - Ênfase1" xfId="237" builtinId="30" customBuiltin="1"/>
    <cellStyle name="20% - Ênfase2" xfId="241" builtinId="34" customBuiltin="1"/>
    <cellStyle name="20% - Ênfase3" xfId="245" builtinId="38" customBuiltin="1"/>
    <cellStyle name="20% - Ênfase4" xfId="249" builtinId="42" customBuiltin="1"/>
    <cellStyle name="20% - Ênfase5" xfId="253" builtinId="46" customBuiltin="1"/>
    <cellStyle name="20% - Ênfase6" xfId="257" builtinId="50" customBuiltin="1"/>
    <cellStyle name="40% - Accent1 2" xfId="22" xr:uid="{00000000-0005-0000-0000-000026000000}"/>
    <cellStyle name="40% - Accent1 2 2" xfId="188" xr:uid="{00000000-0005-0000-0000-000027000000}"/>
    <cellStyle name="40% - Accent1 2 3" xfId="356" xr:uid="{1B272D4A-62C5-43B8-BF19-49CD13D93DFF}"/>
    <cellStyle name="40% - Accent1 3" xfId="23" xr:uid="{00000000-0005-0000-0000-000028000000}"/>
    <cellStyle name="40% - Accent1 3 2" xfId="189" xr:uid="{00000000-0005-0000-0000-000029000000}"/>
    <cellStyle name="40% - Accent1 3 3" xfId="357" xr:uid="{685EAAE9-145C-4380-B064-82711344C0B1}"/>
    <cellStyle name="40% - Accent2 2" xfId="24" xr:uid="{00000000-0005-0000-0000-00002A000000}"/>
    <cellStyle name="40% - Accent2 2 2" xfId="190" xr:uid="{00000000-0005-0000-0000-00002B000000}"/>
    <cellStyle name="40% - Accent2 2 3" xfId="358" xr:uid="{02849070-AFF4-4EC4-AD7F-121E193D8EAF}"/>
    <cellStyle name="40% - Accent2 3" xfId="25" xr:uid="{00000000-0005-0000-0000-00002C000000}"/>
    <cellStyle name="40% - Accent2 3 2" xfId="191" xr:uid="{00000000-0005-0000-0000-00002D000000}"/>
    <cellStyle name="40% - Accent2 3 3" xfId="359" xr:uid="{844BC902-A520-4918-B025-1B9723DD8C5E}"/>
    <cellStyle name="40% - Accent3 2" xfId="26" xr:uid="{00000000-0005-0000-0000-00002E000000}"/>
    <cellStyle name="40% - Accent3 2 2" xfId="192" xr:uid="{00000000-0005-0000-0000-00002F000000}"/>
    <cellStyle name="40% - Accent3 2 3" xfId="360" xr:uid="{C88F1806-52CA-48FE-8F17-D3AD918669CD}"/>
    <cellStyle name="40% - Accent3 3" xfId="27" xr:uid="{00000000-0005-0000-0000-000030000000}"/>
    <cellStyle name="40% - Accent3 3 2" xfId="193" xr:uid="{00000000-0005-0000-0000-000031000000}"/>
    <cellStyle name="40% - Accent3 3 3" xfId="361" xr:uid="{E954EFB2-C236-4784-BE93-25D940DED649}"/>
    <cellStyle name="40% - Accent4 2" xfId="28" xr:uid="{00000000-0005-0000-0000-000032000000}"/>
    <cellStyle name="40% - Accent4 2 2" xfId="194" xr:uid="{00000000-0005-0000-0000-000033000000}"/>
    <cellStyle name="40% - Accent4 2 3" xfId="362" xr:uid="{10C37759-9C7A-4687-A5F9-C1BA122BD97B}"/>
    <cellStyle name="40% - Accent4 3" xfId="29" xr:uid="{00000000-0005-0000-0000-000034000000}"/>
    <cellStyle name="40% - Accent4 3 2" xfId="195" xr:uid="{00000000-0005-0000-0000-000035000000}"/>
    <cellStyle name="40% - Accent4 3 3" xfId="363" xr:uid="{015F2BAD-29C6-4B59-9108-8337E24FC1AE}"/>
    <cellStyle name="40% - Accent5 2" xfId="30" xr:uid="{00000000-0005-0000-0000-000036000000}"/>
    <cellStyle name="40% - Accent5 2 2" xfId="196" xr:uid="{00000000-0005-0000-0000-000037000000}"/>
    <cellStyle name="40% - Accent5 2 3" xfId="364" xr:uid="{4154F74D-197C-4564-9FD4-875BF0C84927}"/>
    <cellStyle name="40% - Accent5 3" xfId="31" xr:uid="{00000000-0005-0000-0000-000038000000}"/>
    <cellStyle name="40% - Accent5 3 2" xfId="197" xr:uid="{00000000-0005-0000-0000-000039000000}"/>
    <cellStyle name="40% - Accent5 3 3" xfId="365" xr:uid="{71DCFB8B-AFD6-4763-8C15-377BB927DFBD}"/>
    <cellStyle name="40% - Accent6 2" xfId="32" xr:uid="{00000000-0005-0000-0000-00003A000000}"/>
    <cellStyle name="40% - Accent6 2 2" xfId="198" xr:uid="{00000000-0005-0000-0000-00003B000000}"/>
    <cellStyle name="40% - Accent6 2 3" xfId="366" xr:uid="{9F763086-8ABD-4F98-8B98-E6E86B06B569}"/>
    <cellStyle name="40% - Accent6 3" xfId="33" xr:uid="{00000000-0005-0000-0000-00003C000000}"/>
    <cellStyle name="40% - Accent6 3 2" xfId="199" xr:uid="{00000000-0005-0000-0000-00003D000000}"/>
    <cellStyle name="40% - Accent6 3 3" xfId="367" xr:uid="{C9ACD093-17F2-4FDE-B4D8-0EE301678AD9}"/>
    <cellStyle name="40% - Ênfase1" xfId="238" builtinId="31" customBuiltin="1"/>
    <cellStyle name="40% - Ênfase2" xfId="242" builtinId="35" customBuiltin="1"/>
    <cellStyle name="40% - Ênfase3" xfId="246" builtinId="39" customBuiltin="1"/>
    <cellStyle name="40% - Ênfase4" xfId="250" builtinId="43" customBuiltin="1"/>
    <cellStyle name="40% - Ênfase5" xfId="254" builtinId="47" customBuiltin="1"/>
    <cellStyle name="40% - Ênfase6" xfId="258" builtinId="51" customBuiltin="1"/>
    <cellStyle name="60% - Accent1 2" xfId="34" xr:uid="{00000000-0005-0000-0000-000044000000}"/>
    <cellStyle name="60% - Accent1 3" xfId="35" xr:uid="{00000000-0005-0000-0000-000045000000}"/>
    <cellStyle name="60% - Accent2 2" xfId="36" xr:uid="{00000000-0005-0000-0000-000046000000}"/>
    <cellStyle name="60% - Accent2 3" xfId="37" xr:uid="{00000000-0005-0000-0000-000047000000}"/>
    <cellStyle name="60% - Accent3 2" xfId="38" xr:uid="{00000000-0005-0000-0000-000048000000}"/>
    <cellStyle name="60% - Accent3 3" xfId="39" xr:uid="{00000000-0005-0000-0000-000049000000}"/>
    <cellStyle name="60% - Accent4 2" xfId="40" xr:uid="{00000000-0005-0000-0000-00004A000000}"/>
    <cellStyle name="60% - Accent4 3" xfId="41" xr:uid="{00000000-0005-0000-0000-00004B000000}"/>
    <cellStyle name="60% - Accent5 2" xfId="42" xr:uid="{00000000-0005-0000-0000-00004C000000}"/>
    <cellStyle name="60% - Accent5 3" xfId="43" xr:uid="{00000000-0005-0000-0000-00004D000000}"/>
    <cellStyle name="60% - Accent6 2" xfId="44" xr:uid="{00000000-0005-0000-0000-00004E000000}"/>
    <cellStyle name="60% - Accent6 3" xfId="45" xr:uid="{00000000-0005-0000-0000-00004F000000}"/>
    <cellStyle name="60% - Ênfase1" xfId="239" builtinId="32" customBuiltin="1"/>
    <cellStyle name="60% - Ênfase1 2" xfId="377" xr:uid="{0A2B46CE-9D1D-4181-BFD4-7D69F995172D}"/>
    <cellStyle name="60% - Ênfase2" xfId="243" builtinId="36" customBuiltin="1"/>
    <cellStyle name="60% - Ênfase2 2" xfId="378" xr:uid="{34252205-7771-4637-84E5-9FDD35373267}"/>
    <cellStyle name="60% - Ênfase3" xfId="247" builtinId="40" customBuiltin="1"/>
    <cellStyle name="60% - Ênfase3 2" xfId="379" xr:uid="{B064638C-4AFE-416E-861A-DB651A66DB07}"/>
    <cellStyle name="60% - Ênfase4" xfId="251" builtinId="44" customBuiltin="1"/>
    <cellStyle name="60% - Ênfase4 2" xfId="380" xr:uid="{18AC0931-D1D4-44F8-955A-54C60FECAA1F}"/>
    <cellStyle name="60% - Ênfase5" xfId="255" builtinId="48" customBuiltin="1"/>
    <cellStyle name="60% - Ênfase5 2" xfId="381" xr:uid="{6B0C91D2-CAC3-4B3D-907D-DCFD5B96A956}"/>
    <cellStyle name="60% - Ênfase6" xfId="259" builtinId="52" customBuiltin="1"/>
    <cellStyle name="60% - Ênfase6 2" xfId="382" xr:uid="{2E9287C6-C2E1-46EA-B4C1-9CE926DF0656}"/>
    <cellStyle name="A3 297 x 420 mm" xfId="273" xr:uid="{00000000-0005-0000-0000-000056000000}"/>
    <cellStyle name="Accent1 2" xfId="46" xr:uid="{00000000-0005-0000-0000-000057000000}"/>
    <cellStyle name="Accent1 3" xfId="47" xr:uid="{00000000-0005-0000-0000-000058000000}"/>
    <cellStyle name="Accent2 2" xfId="48" xr:uid="{00000000-0005-0000-0000-000059000000}"/>
    <cellStyle name="Accent2 3" xfId="49" xr:uid="{00000000-0005-0000-0000-00005A000000}"/>
    <cellStyle name="Accent3 2" xfId="50" xr:uid="{00000000-0005-0000-0000-00005B000000}"/>
    <cellStyle name="Accent3 3" xfId="51" xr:uid="{00000000-0005-0000-0000-00005C000000}"/>
    <cellStyle name="Accent4 2" xfId="52" xr:uid="{00000000-0005-0000-0000-00005D000000}"/>
    <cellStyle name="Accent4 3" xfId="53" xr:uid="{00000000-0005-0000-0000-00005E000000}"/>
    <cellStyle name="Accent5 2" xfId="54" xr:uid="{00000000-0005-0000-0000-00005F000000}"/>
    <cellStyle name="Accent5 3" xfId="55" xr:uid="{00000000-0005-0000-0000-000060000000}"/>
    <cellStyle name="Accent6 2" xfId="56" xr:uid="{00000000-0005-0000-0000-000061000000}"/>
    <cellStyle name="Accent6 3" xfId="57" xr:uid="{00000000-0005-0000-0000-000062000000}"/>
    <cellStyle name="AFE" xfId="274" xr:uid="{00000000-0005-0000-0000-000063000000}"/>
    <cellStyle name="Bad 2" xfId="58" xr:uid="{00000000-0005-0000-0000-000064000000}"/>
    <cellStyle name="Bad 3" xfId="59" xr:uid="{00000000-0005-0000-0000-000065000000}"/>
    <cellStyle name="bolet" xfId="275" xr:uid="{00000000-0005-0000-0000-000066000000}"/>
    <cellStyle name="Bom" xfId="224" builtinId="26" customBuiltin="1"/>
    <cellStyle name="Calculation 2" xfId="60" xr:uid="{00000000-0005-0000-0000-000068000000}"/>
    <cellStyle name="Calculation 3" xfId="61" xr:uid="{00000000-0005-0000-0000-000069000000}"/>
    <cellStyle name="Cálculo" xfId="229" builtinId="22" customBuiltin="1"/>
    <cellStyle name="Célula de Verificação" xfId="231" builtinId="23" customBuiltin="1"/>
    <cellStyle name="Célula Vinculada" xfId="230" builtinId="24" customBuiltin="1"/>
    <cellStyle name="Check Cell 2" xfId="62" xr:uid="{00000000-0005-0000-0000-00006D000000}"/>
    <cellStyle name="Check Cell 3" xfId="63" xr:uid="{00000000-0005-0000-0000-00006E000000}"/>
    <cellStyle name="Comma" xfId="386" xr:uid="{C9F9F42C-3C3E-494C-9B30-FD9DDEE1EA9B}"/>
    <cellStyle name="Comma [0]" xfId="387" xr:uid="{0C5EFFC2-846C-4F64-A36B-71A35F6BEE30}"/>
    <cellStyle name="Comma 2" xfId="64" xr:uid="{00000000-0005-0000-0000-00006F000000}"/>
    <cellStyle name="Comma 2 2" xfId="65" xr:uid="{00000000-0005-0000-0000-000070000000}"/>
    <cellStyle name="Comma 2 2 2" xfId="145" xr:uid="{00000000-0005-0000-0000-000071000000}"/>
    <cellStyle name="Comma 2 2 3" xfId="321" xr:uid="{29E02871-CD3A-490B-8378-E9DF2F4468BC}"/>
    <cellStyle name="Comma 2 3" xfId="66" xr:uid="{00000000-0005-0000-0000-000072000000}"/>
    <cellStyle name="Comma 2 3 2" xfId="146" xr:uid="{00000000-0005-0000-0000-000073000000}"/>
    <cellStyle name="Comma 2 3 3" xfId="322" xr:uid="{4003970A-AB32-44D7-8D4D-C50146AE1430}"/>
    <cellStyle name="Comma 2 4" xfId="144" xr:uid="{00000000-0005-0000-0000-000074000000}"/>
    <cellStyle name="Comma 2 5" xfId="260" xr:uid="{00000000-0005-0000-0000-000075000000}"/>
    <cellStyle name="Comma 2 6" xfId="320" xr:uid="{0B4C93CE-B727-480E-85AF-2776069FFE39}"/>
    <cellStyle name="Comma 3" xfId="264" xr:uid="{00000000-0005-0000-0000-000076000000}"/>
    <cellStyle name="Comma 3 2" xfId="266" xr:uid="{00000000-0005-0000-0000-000077000000}"/>
    <cellStyle name="Comma 4" xfId="265" xr:uid="{00000000-0005-0000-0000-000078000000}"/>
    <cellStyle name="Comma 5" xfId="276" xr:uid="{00000000-0005-0000-0000-000079000000}"/>
    <cellStyle name="Comma 5 2" xfId="280" xr:uid="{00000000-0005-0000-0000-00007A000000}"/>
    <cellStyle name="Comma 5 3" xfId="284" xr:uid="{00000000-0005-0000-0000-00007B000000}"/>
    <cellStyle name="Comma 6" xfId="287" xr:uid="{00000000-0005-0000-0000-00007C000000}"/>
    <cellStyle name="Currency" xfId="384" xr:uid="{AB881BB4-F059-43B5-B965-EB6AB3047A34}"/>
    <cellStyle name="Currency [0]" xfId="385" xr:uid="{BAA5A013-47E9-4D26-A9BA-EA74D1E9C735}"/>
    <cellStyle name="Ênfase1" xfId="236" builtinId="29" customBuiltin="1"/>
    <cellStyle name="Ênfase2" xfId="240" builtinId="33" customBuiltin="1"/>
    <cellStyle name="Ênfase3" xfId="244" builtinId="37" customBuiltin="1"/>
    <cellStyle name="Ênfase4" xfId="248" builtinId="41" customBuiltin="1"/>
    <cellStyle name="Ênfase5" xfId="252" builtinId="45" customBuiltin="1"/>
    <cellStyle name="Ênfase6" xfId="256" builtinId="49" customBuiltin="1"/>
    <cellStyle name="Entrada" xfId="227" builtinId="20" customBuiltin="1"/>
    <cellStyle name="Estilo 1" xfId="277" xr:uid="{00000000-0005-0000-0000-000084000000}"/>
    <cellStyle name="Euro" xfId="278" xr:uid="{00000000-0005-0000-0000-000085000000}"/>
    <cellStyle name="Explanatory Text 2" xfId="67" xr:uid="{00000000-0005-0000-0000-000086000000}"/>
    <cellStyle name="Explanatory Text 3" xfId="68" xr:uid="{00000000-0005-0000-0000-000087000000}"/>
    <cellStyle name="Good 2" xfId="69" xr:uid="{00000000-0005-0000-0000-000088000000}"/>
    <cellStyle name="Good 3" xfId="70" xr:uid="{00000000-0005-0000-0000-000089000000}"/>
    <cellStyle name="Heading 1 2" xfId="71" xr:uid="{00000000-0005-0000-0000-00008A000000}"/>
    <cellStyle name="Heading 1 3" xfId="72" xr:uid="{00000000-0005-0000-0000-00008B000000}"/>
    <cellStyle name="Heading 2 2" xfId="73" xr:uid="{00000000-0005-0000-0000-00008C000000}"/>
    <cellStyle name="Heading 2 3" xfId="74" xr:uid="{00000000-0005-0000-0000-00008D000000}"/>
    <cellStyle name="Heading 3 2" xfId="75" xr:uid="{00000000-0005-0000-0000-00008E000000}"/>
    <cellStyle name="Heading 3 3" xfId="76" xr:uid="{00000000-0005-0000-0000-00008F000000}"/>
    <cellStyle name="Heading 4 2" xfId="77" xr:uid="{00000000-0005-0000-0000-000090000000}"/>
    <cellStyle name="Heading 4 3" xfId="78" xr:uid="{00000000-0005-0000-0000-000091000000}"/>
    <cellStyle name="Hiperlink" xfId="128" builtinId="8"/>
    <cellStyle name="Hiperlink 2" xfId="389" xr:uid="{0AEC3D8C-8FCA-4180-B335-9A1A0E2F760C}"/>
    <cellStyle name="Input 2" xfId="79" xr:uid="{00000000-0005-0000-0000-000094000000}"/>
    <cellStyle name="Input 3" xfId="80" xr:uid="{00000000-0005-0000-0000-000095000000}"/>
    <cellStyle name="Linked Cell 2" xfId="81" xr:uid="{00000000-0005-0000-0000-000096000000}"/>
    <cellStyle name="Linked Cell 3" xfId="82" xr:uid="{00000000-0005-0000-0000-000097000000}"/>
    <cellStyle name="Migliaia_Debt Calculation BNDES-TSN (2004-08-02)" xfId="279" xr:uid="{00000000-0005-0000-0000-000098000000}"/>
    <cellStyle name="Moeda 2" xfId="147" xr:uid="{00000000-0005-0000-0000-000099000000}"/>
    <cellStyle name="Moeda 2 2" xfId="200" xr:uid="{00000000-0005-0000-0000-00009A000000}"/>
    <cellStyle name="Neutral 2" xfId="83" xr:uid="{00000000-0005-0000-0000-00009C000000}"/>
    <cellStyle name="Neutral 3" xfId="84" xr:uid="{00000000-0005-0000-0000-00009D000000}"/>
    <cellStyle name="Neutro" xfId="226" builtinId="28" customBuiltin="1"/>
    <cellStyle name="Neutro 2" xfId="376" xr:uid="{9B206608-5EFD-4169-929B-1B16887FDAE2}"/>
    <cellStyle name="Normal" xfId="0" builtinId="0"/>
    <cellStyle name="Normal 10" xfId="215" xr:uid="{00000000-0005-0000-0000-00009F000000}"/>
    <cellStyle name="Normal 10 2" xfId="290" xr:uid="{00000000-0005-0000-0000-0000A0000000}"/>
    <cellStyle name="Normal 10 3" xfId="302" xr:uid="{00000000-0005-0000-0000-0000A1000000}"/>
    <cellStyle name="Normal 10 4" xfId="293" xr:uid="{00000000-0005-0000-0000-0000A2000000}"/>
    <cellStyle name="Normal 11" xfId="305" xr:uid="{00000000-0005-0000-0000-0000A3000000}"/>
    <cellStyle name="Normal 12" xfId="309" xr:uid="{00000000-0005-0000-0000-0000A4000000}"/>
    <cellStyle name="Normal 2" xfId="5" xr:uid="{00000000-0005-0000-0000-0000A5000000}"/>
    <cellStyle name="Normal 2 2" xfId="86" xr:uid="{00000000-0005-0000-0000-0000A6000000}"/>
    <cellStyle name="Normal 2 2 2" xfId="304" xr:uid="{00000000-0005-0000-0000-0000A7000000}"/>
    <cellStyle name="Normal 2 2 3" xfId="319" xr:uid="{43D92639-07D2-4EF9-B121-6DCF0B620109}"/>
    <cellStyle name="Normal 2 3" xfId="87" xr:uid="{00000000-0005-0000-0000-0000A8000000}"/>
    <cellStyle name="Normal 2 4" xfId="85" xr:uid="{00000000-0005-0000-0000-0000A9000000}"/>
    <cellStyle name="Normal 3" xfId="88" xr:uid="{00000000-0005-0000-0000-0000AA000000}"/>
    <cellStyle name="Normal 3 2" xfId="89" xr:uid="{00000000-0005-0000-0000-0000AB000000}"/>
    <cellStyle name="Normal 3 2 2" xfId="90" xr:uid="{00000000-0005-0000-0000-0000AC000000}"/>
    <cellStyle name="Normal 3 2 2 2" xfId="202" xr:uid="{00000000-0005-0000-0000-0000AD000000}"/>
    <cellStyle name="Normal 3 2 2 3" xfId="369" xr:uid="{5BB90FBD-3D44-486C-BC69-EBBD3D1E26BA}"/>
    <cellStyle name="Normal 3 2 3" xfId="91" xr:uid="{00000000-0005-0000-0000-0000AE000000}"/>
    <cellStyle name="Normal 3 2 3 2" xfId="203" xr:uid="{00000000-0005-0000-0000-0000AF000000}"/>
    <cellStyle name="Normal 3 2 3 3" xfId="370" xr:uid="{5407D827-6610-4D71-9028-0C6CE7F8BD61}"/>
    <cellStyle name="Normal 3 3" xfId="92" xr:uid="{00000000-0005-0000-0000-0000B0000000}"/>
    <cellStyle name="Normal 3 4" xfId="201" xr:uid="{00000000-0005-0000-0000-0000B1000000}"/>
    <cellStyle name="Normal 3 5" xfId="368" xr:uid="{84012205-447F-4940-8AD4-FE838A3EC760}"/>
    <cellStyle name="Normal 4" xfId="93" xr:uid="{00000000-0005-0000-0000-0000B2000000}"/>
    <cellStyle name="Normal 4 2" xfId="94" xr:uid="{00000000-0005-0000-0000-0000B3000000}"/>
    <cellStyle name="Normal 5" xfId="9" xr:uid="{00000000-0005-0000-0000-0000B4000000}"/>
    <cellStyle name="Normal 5 2" xfId="149" xr:uid="{00000000-0005-0000-0000-0000B5000000}"/>
    <cellStyle name="Normal 5 2 2" xfId="205" xr:uid="{00000000-0005-0000-0000-0000B6000000}"/>
    <cellStyle name="Normal 5 3" xfId="204" xr:uid="{00000000-0005-0000-0000-0000B7000000}"/>
    <cellStyle name="Normal 5 4" xfId="148" xr:uid="{00000000-0005-0000-0000-0000B8000000}"/>
    <cellStyle name="Normal 6" xfId="129" xr:uid="{00000000-0005-0000-0000-0000B9000000}"/>
    <cellStyle name="Normal 6 2" xfId="134" xr:uid="{00000000-0005-0000-0000-0000BA000000}"/>
    <cellStyle name="Normal 6 2 2" xfId="288" xr:uid="{00000000-0005-0000-0000-0000BB000000}"/>
    <cellStyle name="Normal 6 3" xfId="283" xr:uid="{00000000-0005-0000-0000-0000BC000000}"/>
    <cellStyle name="Normal 7" xfId="131" xr:uid="{00000000-0005-0000-0000-0000BD000000}"/>
    <cellStyle name="Normal 7 2" xfId="135" xr:uid="{00000000-0005-0000-0000-0000BE000000}"/>
    <cellStyle name="Normal 7 3" xfId="286" xr:uid="{00000000-0005-0000-0000-0000BF000000}"/>
    <cellStyle name="Normal 8" xfId="139" xr:uid="{00000000-0005-0000-0000-0000C0000000}"/>
    <cellStyle name="Normal 8 2" xfId="142" xr:uid="{00000000-0005-0000-0000-0000C1000000}"/>
    <cellStyle name="Normal 8 2 2" xfId="175" xr:uid="{00000000-0005-0000-0000-0000C2000000}"/>
    <cellStyle name="Normal 8 3" xfId="218" xr:uid="{00000000-0005-0000-0000-0000C3000000}"/>
    <cellStyle name="Normal 9" xfId="174" xr:uid="{00000000-0005-0000-0000-0000C4000000}"/>
    <cellStyle name="Nota" xfId="233" builtinId="10" customBuiltin="1"/>
    <cellStyle name="Nota 2" xfId="95" xr:uid="{00000000-0005-0000-0000-0000C6000000}"/>
    <cellStyle name="Nota 2 2" xfId="206" xr:uid="{00000000-0005-0000-0000-0000C7000000}"/>
    <cellStyle name="Nota 2 3" xfId="371" xr:uid="{7A2410BB-477A-4B6C-85E1-C1FE05B5C740}"/>
    <cellStyle name="Nota 3" xfId="303" xr:uid="{00000000-0005-0000-0000-0000C8000000}"/>
    <cellStyle name="Note 2" xfId="96" xr:uid="{00000000-0005-0000-0000-0000C9000000}"/>
    <cellStyle name="Note 2 2" xfId="97" xr:uid="{00000000-0005-0000-0000-0000CA000000}"/>
    <cellStyle name="Note 2 3" xfId="98" xr:uid="{00000000-0005-0000-0000-0000CB000000}"/>
    <cellStyle name="Note 3" xfId="99" xr:uid="{00000000-0005-0000-0000-0000CC000000}"/>
    <cellStyle name="Note 3 2" xfId="100" xr:uid="{00000000-0005-0000-0000-0000CD000000}"/>
    <cellStyle name="Note 3 3" xfId="101" xr:uid="{00000000-0005-0000-0000-0000CE000000}"/>
    <cellStyle name="Output 2" xfId="102" xr:uid="{00000000-0005-0000-0000-0000CF000000}"/>
    <cellStyle name="Output 3" xfId="103" xr:uid="{00000000-0005-0000-0000-0000D0000000}"/>
    <cellStyle name="Percent" xfId="383" xr:uid="{60C976FD-8C80-42D5-A4DF-9475040F3CA2}"/>
    <cellStyle name="Percent 2" xfId="261" xr:uid="{00000000-0005-0000-0000-0000D1000000}"/>
    <cellStyle name="Porcentagem" xfId="1" builtinId="5"/>
    <cellStyle name="Porcentagem 2" xfId="6" xr:uid="{00000000-0005-0000-0000-0000D3000000}"/>
    <cellStyle name="Porcentagem 2 2" xfId="133" xr:uid="{00000000-0005-0000-0000-0000D4000000}"/>
    <cellStyle name="Porcentagem 2 2 2" xfId="150" xr:uid="{00000000-0005-0000-0000-0000D5000000}"/>
    <cellStyle name="Porcentagem 3" xfId="151" xr:uid="{00000000-0005-0000-0000-0000D6000000}"/>
    <cellStyle name="Porcentagem 4" xfId="152" xr:uid="{00000000-0005-0000-0000-0000D7000000}"/>
    <cellStyle name="Porcentagem 4 2" xfId="208" xr:uid="{00000000-0005-0000-0000-0000D8000000}"/>
    <cellStyle name="Porcentagem 5" xfId="207" xr:uid="{00000000-0005-0000-0000-0000D9000000}"/>
    <cellStyle name="Porcentagem 6" xfId="294" xr:uid="{00000000-0005-0000-0000-0000DA000000}"/>
    <cellStyle name="Porcentagem 6 2" xfId="323" xr:uid="{A68778B6-D57D-445E-9028-76CFF2E91711}"/>
    <cellStyle name="Porcentagem 7" xfId="292" xr:uid="{00000000-0005-0000-0000-0000DB000000}"/>
    <cellStyle name="Porcentagem 7 2" xfId="390" xr:uid="{EA88C602-2BBA-474A-92B1-FABAAD497ED9}"/>
    <cellStyle name="Ruim" xfId="225" builtinId="27" customBuiltin="1"/>
    <cellStyle name="Saída" xfId="228" builtinId="21" customBuiltin="1"/>
    <cellStyle name="Separador de milhares [0] 2" xfId="262" xr:uid="{00000000-0005-0000-0000-0000DD000000}"/>
    <cellStyle name="Separador de milhares 2" xfId="8" xr:uid="{00000000-0005-0000-0000-0000DE000000}"/>
    <cellStyle name="Separador de milhares 2 2" xfId="104" xr:uid="{00000000-0005-0000-0000-0000DF000000}"/>
    <cellStyle name="Separador de milhares 2 2 2" xfId="105" xr:uid="{00000000-0005-0000-0000-0000E0000000}"/>
    <cellStyle name="Separador de milhares 2 2 2 2" xfId="155" xr:uid="{00000000-0005-0000-0000-0000E1000000}"/>
    <cellStyle name="Separador de milhares 2 2 2 3" xfId="326" xr:uid="{283CE699-0F14-46F7-A897-760BEDB4BA97}"/>
    <cellStyle name="Separador de milhares 2 2 3" xfId="106" xr:uid="{00000000-0005-0000-0000-0000E2000000}"/>
    <cellStyle name="Separador de milhares 2 2 3 2" xfId="156" xr:uid="{00000000-0005-0000-0000-0000E3000000}"/>
    <cellStyle name="Separador de milhares 2 2 3 3" xfId="327" xr:uid="{A50A88CF-CF11-4671-BFCE-78E2C57EA84D}"/>
    <cellStyle name="Separador de milhares 2 2 4" xfId="154" xr:uid="{00000000-0005-0000-0000-0000E4000000}"/>
    <cellStyle name="Separador de milhares 2 2 5" xfId="325" xr:uid="{1AB2EF74-F232-410C-8628-45567181C91C}"/>
    <cellStyle name="Separador de milhares 2 3" xfId="107" xr:uid="{00000000-0005-0000-0000-0000E5000000}"/>
    <cellStyle name="Separador de milhares 2 3 2" xfId="157" xr:uid="{00000000-0005-0000-0000-0000E6000000}"/>
    <cellStyle name="Separador de milhares 2 3 3" xfId="328" xr:uid="{92E73564-8674-464D-8EA8-1E3908FDF24F}"/>
    <cellStyle name="Separador de milhares 2 4" xfId="108" xr:uid="{00000000-0005-0000-0000-0000E7000000}"/>
    <cellStyle name="Separador de milhares 2 4 2" xfId="158" xr:uid="{00000000-0005-0000-0000-0000E8000000}"/>
    <cellStyle name="Separador de milhares 2 4 3" xfId="329" xr:uid="{EBA015D2-BF2B-45B7-8186-0F6906E7AD1C}"/>
    <cellStyle name="Separador de milhares 2 5" xfId="153" xr:uid="{00000000-0005-0000-0000-0000E9000000}"/>
    <cellStyle name="Separador de milhares 2 5 2" xfId="306" xr:uid="{00000000-0005-0000-0000-0000EA000000}"/>
    <cellStyle name="Separador de milhares 2 6" xfId="263" xr:uid="{00000000-0005-0000-0000-0000EB000000}"/>
    <cellStyle name="Separador de milhares 2 7" xfId="324" xr:uid="{CE3E5EDB-DECB-41E1-9C1B-32126E417657}"/>
    <cellStyle name="Separador de milhares 3" xfId="109" xr:uid="{00000000-0005-0000-0000-0000EC000000}"/>
    <cellStyle name="Separador de milhares 3 2" xfId="110" xr:uid="{00000000-0005-0000-0000-0000ED000000}"/>
    <cellStyle name="Separador de milhares 3 2 2" xfId="160" xr:uid="{00000000-0005-0000-0000-0000EE000000}"/>
    <cellStyle name="Separador de milhares 3 2 3" xfId="331" xr:uid="{A08AA8E1-2A4B-40A9-A873-9BA216533917}"/>
    <cellStyle name="Separador de milhares 3 3" xfId="111" xr:uid="{00000000-0005-0000-0000-0000EF000000}"/>
    <cellStyle name="Separador de milhares 3 3 2" xfId="161" xr:uid="{00000000-0005-0000-0000-0000F0000000}"/>
    <cellStyle name="Separador de milhares 3 3 3" xfId="332" xr:uid="{EDA14208-2318-4DC3-B69C-848CE169937E}"/>
    <cellStyle name="Separador de milhares 3 4" xfId="112" xr:uid="{00000000-0005-0000-0000-0000F1000000}"/>
    <cellStyle name="Separador de milhares 3 4 2" xfId="162" xr:uid="{00000000-0005-0000-0000-0000F2000000}"/>
    <cellStyle name="Separador de milhares 3 4 3" xfId="333" xr:uid="{929433B5-6825-405C-B76D-3C86B559F182}"/>
    <cellStyle name="Separador de milhares 3 5" xfId="159" xr:uid="{00000000-0005-0000-0000-0000F3000000}"/>
    <cellStyle name="Separador de milhares 3 6" xfId="330" xr:uid="{88CBD208-4A5C-4C34-9704-771C44587D74}"/>
    <cellStyle name="Separador de milhares 4" xfId="113" xr:uid="{00000000-0005-0000-0000-0000F4000000}"/>
    <cellStyle name="Separador de milhares 4 2" xfId="114" xr:uid="{00000000-0005-0000-0000-0000F5000000}"/>
    <cellStyle name="Separador de milhares 4 2 2" xfId="210" xr:uid="{00000000-0005-0000-0000-0000F6000000}"/>
    <cellStyle name="Separador de milhares 4 2 2 2" xfId="341" xr:uid="{DB0C9C74-4F8C-48B8-814D-663A5A4A94A2}"/>
    <cellStyle name="Separador de milhares 4 2 3" xfId="164" xr:uid="{00000000-0005-0000-0000-0000F7000000}"/>
    <cellStyle name="Separador de milhares 4 2 3 2" xfId="373" xr:uid="{F22F4313-47D9-4898-AD35-696115949C00}"/>
    <cellStyle name="Separador de milhares 4 2 4" xfId="334" xr:uid="{82768F09-3814-4BDB-8C55-C26F21C1010D}"/>
    <cellStyle name="Separador de milhares 4 3" xfId="209" xr:uid="{00000000-0005-0000-0000-0000F8000000}"/>
    <cellStyle name="Separador de milhares 4 3 2" xfId="340" xr:uid="{9EC80E09-0563-4418-9B8B-3125A694A516}"/>
    <cellStyle name="Separador de milhares 4 4" xfId="163" xr:uid="{00000000-0005-0000-0000-0000F9000000}"/>
    <cellStyle name="Separador de milhares 4 4 2" xfId="372" xr:uid="{3D60C4CC-1455-4A0B-A87C-F255CDC6DCA4}"/>
    <cellStyle name="Separador de milhares 4 5" xfId="318" xr:uid="{0230FADF-6957-416B-906B-C90F22EE9C1F}"/>
    <cellStyle name="Texto de Aviso" xfId="232" builtinId="11" customBuiltin="1"/>
    <cellStyle name="Texto Explicativo" xfId="234" builtinId="53" customBuiltin="1"/>
    <cellStyle name="Title 2" xfId="115" xr:uid="{00000000-0005-0000-0000-0000FC000000}"/>
    <cellStyle name="Title 3" xfId="116" xr:uid="{00000000-0005-0000-0000-0000FD000000}"/>
    <cellStyle name="Título" xfId="219" builtinId="15" customBuiltin="1"/>
    <cellStyle name="Título 1" xfId="220" builtinId="16" customBuiltin="1"/>
    <cellStyle name="Título 2" xfId="221" builtinId="17" customBuiltin="1"/>
    <cellStyle name="Título 3" xfId="222" builtinId="18" customBuiltin="1"/>
    <cellStyle name="Título 4" xfId="223" builtinId="19" customBuiltin="1"/>
    <cellStyle name="Título 5" xfId="375" xr:uid="{47782988-670F-4E06-8450-F73D16B66A9B}"/>
    <cellStyle name="Total" xfId="235" builtinId="25" customBuiltin="1"/>
    <cellStyle name="Total 2" xfId="118" xr:uid="{00000000-0005-0000-0000-000004010000}"/>
    <cellStyle name="Total 2 2" xfId="119" xr:uid="{00000000-0005-0000-0000-000005010000}"/>
    <cellStyle name="Total 2 2 2" xfId="120" xr:uid="{00000000-0005-0000-0000-000006010000}"/>
    <cellStyle name="Total 2 2 3" xfId="121" xr:uid="{00000000-0005-0000-0000-000007010000}"/>
    <cellStyle name="Total 2 2 4" xfId="166" xr:uid="{00000000-0005-0000-0000-000008010000}"/>
    <cellStyle name="Total 2 2 4 2" xfId="298" xr:uid="{00000000-0005-0000-0000-000009010000}"/>
    <cellStyle name="Total 2 2 5" xfId="281" xr:uid="{00000000-0005-0000-0000-00000A010000}"/>
    <cellStyle name="Total 2 3" xfId="122" xr:uid="{00000000-0005-0000-0000-00000B010000}"/>
    <cellStyle name="Total 2 3 2" xfId="167" xr:uid="{00000000-0005-0000-0000-00000C010000}"/>
    <cellStyle name="Total 2 3 2 2" xfId="299" xr:uid="{00000000-0005-0000-0000-00000D010000}"/>
    <cellStyle name="Total 2 3 3" xfId="282" xr:uid="{00000000-0005-0000-0000-00000E010000}"/>
    <cellStyle name="Total 3" xfId="123" xr:uid="{00000000-0005-0000-0000-00000F010000}"/>
    <cellStyle name="Total 4" xfId="124" xr:uid="{00000000-0005-0000-0000-000010010000}"/>
    <cellStyle name="Total 5" xfId="117" xr:uid="{00000000-0005-0000-0000-000011010000}"/>
    <cellStyle name="Total 5 2" xfId="168" xr:uid="{00000000-0005-0000-0000-000012010000}"/>
    <cellStyle name="Total 5 2 2" xfId="300" xr:uid="{00000000-0005-0000-0000-000013010000}"/>
    <cellStyle name="Total 5 3" xfId="295" xr:uid="{00000000-0005-0000-0000-000014010000}"/>
    <cellStyle name="Total 6" xfId="211" xr:uid="{00000000-0005-0000-0000-000015010000}"/>
    <cellStyle name="Total 6 2" xfId="301" xr:uid="{00000000-0005-0000-0000-000016010000}"/>
    <cellStyle name="Total 7" xfId="165" xr:uid="{00000000-0005-0000-0000-000017010000}"/>
    <cellStyle name="Total 7 2" xfId="297" xr:uid="{00000000-0005-0000-0000-000018010000}"/>
    <cellStyle name="Vírgula" xfId="2" builtinId="3"/>
    <cellStyle name="Vírgula 10" xfId="291" xr:uid="{00000000-0005-0000-0000-00001A010000}"/>
    <cellStyle name="Vírgula 10 2" xfId="296" xr:uid="{00000000-0005-0000-0000-00001B010000}"/>
    <cellStyle name="Vírgula 10 2 2" xfId="392" xr:uid="{C5C6CF7A-2039-4263-9D7F-9723A022C339}"/>
    <cellStyle name="Vírgula 10 3" xfId="311" xr:uid="{00000000-0005-0000-0000-00001C010000}"/>
    <cellStyle name="Vírgula 10 4" xfId="374" xr:uid="{D0C6A4F6-2AA6-4A41-8563-3FC12068CEA2}"/>
    <cellStyle name="Vírgula 11" xfId="307" xr:uid="{00000000-0005-0000-0000-00001D010000}"/>
    <cellStyle name="Vírgula 12" xfId="310" xr:uid="{00000000-0005-0000-0000-00001E010000}"/>
    <cellStyle name="Vírgula 13" xfId="312" xr:uid="{00000000-0005-0000-0000-00001F010000}"/>
    <cellStyle name="Vírgula 14" xfId="315" xr:uid="{841F731D-6A98-48F1-BA71-B5AA46D009D6}"/>
    <cellStyle name="Vírgula 15" xfId="393" xr:uid="{F130E26E-7640-4CA3-8CFE-1D3AE44141C5}"/>
    <cellStyle name="Vírgula 2" xfId="4" xr:uid="{00000000-0005-0000-0000-000020010000}"/>
    <cellStyle name="Vírgula 2 2" xfId="132" xr:uid="{00000000-0005-0000-0000-000021010000}"/>
    <cellStyle name="Vírgula 2 2 2" xfId="213" xr:uid="{00000000-0005-0000-0000-000022010000}"/>
    <cellStyle name="Vírgula 2 2 3" xfId="316" xr:uid="{4BB2E9E0-30D5-4A8D-9D74-D1CBB94CD5FB}"/>
    <cellStyle name="Vírgula 2 3" xfId="137" xr:uid="{00000000-0005-0000-0000-000023010000}"/>
    <cellStyle name="Vírgula 2 3 2" xfId="391" xr:uid="{59A23B1A-05D9-49BD-99F5-F7EBC8686D04}"/>
    <cellStyle name="Vírgula 2 4" xfId="143" xr:uid="{00000000-0005-0000-0000-000024010000}"/>
    <cellStyle name="Vírgula 2 5" xfId="285" xr:uid="{00000000-0005-0000-0000-000025010000}"/>
    <cellStyle name="Vírgula 2 6" xfId="308" xr:uid="{00000000-0005-0000-0000-000026010000}"/>
    <cellStyle name="Vírgula 2 7" xfId="313" xr:uid="{00000000-0005-0000-0000-000027010000}"/>
    <cellStyle name="Vírgula 2 8" xfId="314" xr:uid="{F737BDEB-7379-4190-BAFC-070F9E899484}"/>
    <cellStyle name="Vírgula 3" xfId="125" xr:uid="{00000000-0005-0000-0000-000028010000}"/>
    <cellStyle name="Vírgula 3 2" xfId="171" xr:uid="{00000000-0005-0000-0000-000029010000}"/>
    <cellStyle name="Vírgula 3 2 2" xfId="337" xr:uid="{FFA7340A-3F2A-480D-B82E-EA7B2031EBEB}"/>
    <cellStyle name="Vírgula 3 3" xfId="170" xr:uid="{00000000-0005-0000-0000-00002A010000}"/>
    <cellStyle name="Vírgula 3 3 2" xfId="336" xr:uid="{71DF0F68-0EB9-486A-A6CF-4ABABD7B6A40}"/>
    <cellStyle name="Vírgula 3 4" xfId="317" xr:uid="{ACA0E77D-3498-44BC-9CA9-B2132ABC9C92}"/>
    <cellStyle name="Vírgula 4" xfId="136" xr:uid="{00000000-0005-0000-0000-00002B010000}"/>
    <cellStyle name="Vírgula 4 2" xfId="141" xr:uid="{00000000-0005-0000-0000-00002C010000}"/>
    <cellStyle name="Vírgula 4 3" xfId="140" xr:uid="{00000000-0005-0000-0000-00002D010000}"/>
    <cellStyle name="Vírgula 4 4" xfId="172" xr:uid="{00000000-0005-0000-0000-00002E010000}"/>
    <cellStyle name="Vírgula 4 5" xfId="289" xr:uid="{00000000-0005-0000-0000-00002F010000}"/>
    <cellStyle name="Vírgula 4 6" xfId="338" xr:uid="{27B8A454-DC6E-4F02-AB10-9ACB31C93B46}"/>
    <cellStyle name="Vírgula 5" xfId="130" xr:uid="{00000000-0005-0000-0000-000030010000}"/>
    <cellStyle name="Vírgula 5 2" xfId="214" xr:uid="{00000000-0005-0000-0000-000031010000}"/>
    <cellStyle name="Vírgula 5 2 2" xfId="343" xr:uid="{F958D774-5592-49D1-A08E-3776821BF2CB}"/>
    <cellStyle name="Vírgula 5 3" xfId="173" xr:uid="{00000000-0005-0000-0000-000032010000}"/>
    <cellStyle name="Vírgula 5 4" xfId="339" xr:uid="{7E039710-C877-4327-A591-C75AF895E722}"/>
    <cellStyle name="Vírgula 6" xfId="138" xr:uid="{00000000-0005-0000-0000-000033010000}"/>
    <cellStyle name="Vírgula 6 2" xfId="212" xr:uid="{00000000-0005-0000-0000-000034010000}"/>
    <cellStyle name="Vírgula 6 3" xfId="342" xr:uid="{12241712-B83E-4F85-9E66-A4D871020A00}"/>
    <cellStyle name="Vírgula 7" xfId="169" xr:uid="{00000000-0005-0000-0000-000035010000}"/>
    <cellStyle name="Vírgula 7 2" xfId="335" xr:uid="{89BFC9D7-AFD0-4418-A33A-FF1F808C56DC}"/>
    <cellStyle name="Vírgula 8" xfId="217" xr:uid="{00000000-0005-0000-0000-000036010000}"/>
    <cellStyle name="Vírgula 8 2" xfId="388" xr:uid="{56A29A2E-A18F-4C3A-A64A-53159A30E697}"/>
    <cellStyle name="Vírgula 9" xfId="216" xr:uid="{00000000-0005-0000-0000-000037010000}"/>
    <cellStyle name="Warning Text 2" xfId="126" xr:uid="{00000000-0005-0000-0000-000038010000}"/>
    <cellStyle name="Warning Text 3" xfId="127" xr:uid="{00000000-0005-0000-0000-000039010000}"/>
  </cellStyles>
  <dxfs count="0"/>
  <tableStyles count="1" defaultTableStyle="TableStyleMedium2" defaultPivotStyle="PivotStyleLight16">
    <tableStyle name="Invisible" pivot="0" table="0" count="0" xr9:uid="{6534101F-74A0-43AC-AE4E-3E8718B0DFD7}"/>
  </tableStyles>
  <colors>
    <mruColors>
      <color rgb="FF25980F"/>
      <color rgb="FF05286A"/>
      <color rgb="FF05376A"/>
      <color rgb="FFF4F7FA"/>
      <color rgb="FF4F6A57"/>
      <color rgb="FF64866F"/>
      <color rgb="FFF7A30F"/>
      <color rgb="FFEF6B01"/>
      <color rgb="FFEAEAEA"/>
      <color rgb="FFC7D6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sharedStrings" Target="sharedStrings.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438150</xdr:colOff>
          <xdr:row>0</xdr:row>
          <xdr:rowOff>0</xdr:rowOff>
        </xdr:to>
        <xdr:sp macro="" textlink="">
          <xdr:nvSpPr>
            <xdr:cNvPr id="265217" name="FPMExcelClientSheetOptionstb1" hidden="1">
              <a:extLst>
                <a:ext uri="{63B3BB69-23CF-44E3-9099-C40C66FF867C}">
                  <a14:compatExt spid="_x0000_s265217"/>
                </a:ext>
                <a:ext uri="{FF2B5EF4-FFF2-40B4-BE49-F238E27FC236}">
                  <a16:creationId xmlns:a16="http://schemas.microsoft.com/office/drawing/2014/main" id="{00000000-0008-0000-0700-0000010C04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0</xdr:colOff>
          <xdr:row>0</xdr:row>
          <xdr:rowOff>0</xdr:rowOff>
        </xdr:to>
        <xdr:sp macro="" textlink="">
          <xdr:nvSpPr>
            <xdr:cNvPr id="289793" name="FPMExcelClientSheetOptionstb1" hidden="1">
              <a:extLst>
                <a:ext uri="{63B3BB69-23CF-44E3-9099-C40C66FF867C}">
                  <a14:compatExt spid="_x0000_s289793"/>
                </a:ext>
                <a:ext uri="{FF2B5EF4-FFF2-40B4-BE49-F238E27FC236}">
                  <a16:creationId xmlns:a16="http://schemas.microsoft.com/office/drawing/2014/main" id="{00000000-0008-0000-0800-0000016C04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152400</xdr:colOff>
          <xdr:row>0</xdr:row>
          <xdr:rowOff>0</xdr:rowOff>
        </xdr:to>
        <xdr:sp macro="" textlink="">
          <xdr:nvSpPr>
            <xdr:cNvPr id="242689" name="FPMExcelClientSheetOptionstb1" hidden="1">
              <a:extLst>
                <a:ext uri="{63B3BB69-23CF-44E3-9099-C40C66FF867C}">
                  <a14:compatExt spid="_x0000_s242689"/>
                </a:ext>
                <a:ext uri="{FF2B5EF4-FFF2-40B4-BE49-F238E27FC236}">
                  <a16:creationId xmlns:a16="http://schemas.microsoft.com/office/drawing/2014/main" id="{00000000-0008-0000-0B00-000001B403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704850</xdr:colOff>
          <xdr:row>0</xdr:row>
          <xdr:rowOff>0</xdr:rowOff>
        </xdr:to>
        <xdr:sp macro="" textlink="">
          <xdr:nvSpPr>
            <xdr:cNvPr id="250881" name="FPMExcelClientSheetOptionstb1" hidden="1">
              <a:extLst>
                <a:ext uri="{63B3BB69-23CF-44E3-9099-C40C66FF867C}">
                  <a14:compatExt spid="_x0000_s250881"/>
                </a:ext>
                <a:ext uri="{FF2B5EF4-FFF2-40B4-BE49-F238E27FC236}">
                  <a16:creationId xmlns:a16="http://schemas.microsoft.com/office/drawing/2014/main" id="{00000000-0008-0000-0C00-000001D403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323850</xdr:colOff>
          <xdr:row>0</xdr:row>
          <xdr:rowOff>0</xdr:rowOff>
        </xdr:to>
        <xdr:sp macro="" textlink="">
          <xdr:nvSpPr>
            <xdr:cNvPr id="308225" name="FPMExcelClientSheetOptionstb1" hidden="1">
              <a:extLst>
                <a:ext uri="{63B3BB69-23CF-44E3-9099-C40C66FF867C}">
                  <a14:compatExt spid="_x0000_s308225"/>
                </a:ext>
                <a:ext uri="{FF2B5EF4-FFF2-40B4-BE49-F238E27FC236}">
                  <a16:creationId xmlns:a16="http://schemas.microsoft.com/office/drawing/2014/main" id="{00000000-0008-0000-0F00-000001B404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247650</xdr:colOff>
          <xdr:row>0</xdr:row>
          <xdr:rowOff>0</xdr:rowOff>
        </xdr:to>
        <xdr:sp macro="" textlink="">
          <xdr:nvSpPr>
            <xdr:cNvPr id="240641" name="FPMExcelClientSheetOptionstb1" hidden="1">
              <a:extLst>
                <a:ext uri="{63B3BB69-23CF-44E3-9099-C40C66FF867C}">
                  <a14:compatExt spid="_x0000_s240641"/>
                </a:ext>
                <a:ext uri="{FF2B5EF4-FFF2-40B4-BE49-F238E27FC236}">
                  <a16:creationId xmlns:a16="http://schemas.microsoft.com/office/drawing/2014/main" id="{00000000-0008-0000-1000-000001AC03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914400</xdr:colOff>
          <xdr:row>0</xdr:row>
          <xdr:rowOff>0</xdr:rowOff>
        </xdr:to>
        <xdr:sp macro="" textlink="">
          <xdr:nvSpPr>
            <xdr:cNvPr id="278529" name="FPMExcelClientSheetOptionstb1" hidden="1">
              <a:extLst>
                <a:ext uri="{63B3BB69-23CF-44E3-9099-C40C66FF867C}">
                  <a14:compatExt spid="_x0000_s278529"/>
                </a:ext>
                <a:ext uri="{FF2B5EF4-FFF2-40B4-BE49-F238E27FC236}">
                  <a16:creationId xmlns:a16="http://schemas.microsoft.com/office/drawing/2014/main" id="{00000000-0008-0000-1100-0000014004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0</xdr:colOff>
          <xdr:row>0</xdr:row>
          <xdr:rowOff>0</xdr:rowOff>
        </xdr:from>
        <xdr:to>
          <xdr:col>5</xdr:col>
          <xdr:colOff>0</xdr:colOff>
          <xdr:row>0</xdr:row>
          <xdr:rowOff>0</xdr:rowOff>
        </xdr:to>
        <xdr:sp macro="" textlink="">
          <xdr:nvSpPr>
            <xdr:cNvPr id="261121" name="FPMExcelClientSheetOptionstb1" hidden="1">
              <a:extLst>
                <a:ext uri="{63B3BB69-23CF-44E3-9099-C40C66FF867C}">
                  <a14:compatExt spid="_x0000_s261121"/>
                </a:ext>
                <a:ext uri="{FF2B5EF4-FFF2-40B4-BE49-F238E27FC236}">
                  <a16:creationId xmlns:a16="http://schemas.microsoft.com/office/drawing/2014/main" id="{00000000-0008-0000-1200-000001FC03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ail.oak.aes.com/TEMP/Budget%20Task%20Force/cscv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Press%20Release\2004\3&#186;%20TRIMESTRE%202004\windows\TEMP\Painel%20(Budget)%20junho%202002%20-%2010_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l2\Guga\2002\Ago\PMT\LSM%20Fin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pl2\Guga\Balan&#231;o-Light\WINDOWS\Desktop\Relat&#243;rio%20Gerencial\Gerencial%20Trabalho\LHSF\LHSF\MAR_XLS\SINTDEZ.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ENERINC"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el&#233;tricas\WINDOWS\Desktop\Relat&#243;rio%20Gerencial%20Ano%202000\Gerencial%20Trabalho\LHSF\LHSF\MAR_XLS\SINTDEZ.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l2\Guga\zentigraf\AC%20Prova-correto.xls"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C:\Users\10001607\OneDrive%20-%20Taesa\Documentos\samuel\Release%201T25\Tabela%20Aux\Capex%20Projetos%20-%20Realizado%201T25.xlsx" TargetMode="External"/><Relationship Id="rId1" Type="http://schemas.openxmlformats.org/officeDocument/2006/relationships/externalLinkPath" Target="file:///C:\Users\10001607\OneDrive%20-%20Taesa\Documentos\samuel\Release%201T25\Tabela%20Aux\Capex%20Projetos%20-%20Realizado%201T2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o365taesa.sharepoint.com/DFN_GRI/INTERNO/39%20-%20Release%20de%20Resultados/2T21/Excel/Relat&#243;rio%20Divulga&#231;&#227;o%202T21.xlsm"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T:\DFN_GRI\INTERNO\39%20-%20Release%20de%20Resultados\3T23\Excel\Relat&#243;rio%20Divulga&#231;&#227;o%203T23%2023.10.xlsm" TargetMode="External"/><Relationship Id="rId1" Type="http://schemas.openxmlformats.org/officeDocument/2006/relationships/externalLinkPath" Target="https://o365taesa.sharepoint.com/DFN_GRI/INTERNO/39%20-%20Release%20de%20Resultados/3T23/Excel/Relat&#243;rio%20Divulga&#231;&#227;o%203T23%2023.1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erformance\Ano_2012\Transmissoras\TBE\RIG_TBE_201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pl2\Guga\Balan&#231;o-Light\LHSF\MAR_XLS\PROJE&#199;&#195;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uga\guga\Meus%20documentos\Modelo\2001\Dez-01\INFOS%20MARIA%20YOUNG%2010.1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Branch\Rel%20fev03\Enviado%20pela%20branch\01_2003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elatorio%20Mensal\2013\RIG%20Taesa%20201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Press%20Release\2004\3&#186;%20TRIMESTRE%202004\CLAUDIA-MPD\ACOMPANHAMENTO\MERC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Branch4\mar04\01_2004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l2\Guga\WINDOWS\Desktop\Relat&#243;rio%20Gerencial\Gerencial%20Trabalho\LHSF\LHSF\MAR_XLS\SINTDEZ.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Input"/>
      <sheetName val="Curves"/>
      <sheetName val="GoSeven"/>
      <sheetName val="GoEight"/>
      <sheetName val="GrThree"/>
      <sheetName val="GrFour"/>
      <sheetName val="HOne"/>
      <sheetName val="HTwo"/>
      <sheetName val="JOne"/>
      <sheetName val="JTwo"/>
      <sheetName val="KOne"/>
      <sheetName val="MOne"/>
      <sheetName val="MTwo"/>
      <sheetName val="StartShut"/>
      <sheetName val="Calc"/>
      <sheetName val="Inc. HR"/>
      <sheetName val="DE PARA"/>
      <sheetName val="cscve"/>
      <sheetName val="CP"/>
      <sheetName val="PPA Tariff"/>
      <sheetName val="DEC FEC 02 BD"/>
      <sheetName val="PLAN MANUT"/>
      <sheetName val="Reforma Secundária"/>
      <sheetName val="Compra - MWh"/>
      <sheetName val="FLC.COMPL"/>
      <sheetName val="Lists"/>
      <sheetName val="Customer Lists"/>
      <sheetName val="RT RI"/>
      <sheetName val="Demanda nova ou edição"/>
      <sheetName val="CA por Gerência"/>
      <sheetName val="Categ Valor _ Classe de custo"/>
      <sheetName val="Critérios priorização"/>
      <sheetName val="Processo_Subprocesso"/>
      <sheetName val="Cidade-Regional"/>
      <sheetName val="Centro de Planejamento"/>
      <sheetName val="Sup_Ger"/>
      <sheetName val="Centro de custo"/>
      <sheetName val="Parâmetros"/>
      <sheetName val="Campiche"/>
      <sheetName val="USS99"/>
      <sheetName val="Subsistemas Andres"/>
      <sheetName val="Ref. Materiales"/>
      <sheetName val="Subsistemas DPP"/>
      <sheetName val="Причины"/>
      <sheetName val="Plan1"/>
      <sheetName val="ParâmetrosGerais"/>
      <sheetName val="Centro de Custos e Classes"/>
      <sheetName val="Datos"/>
      <sheetName val="Dashboard"/>
      <sheetName val="øYñf"/>
      <sheetName val=""/>
      <sheetName val="AUXILIAR"/>
      <sheetName val="São Paulo"/>
      <sheetName val="Mapping"/>
      <sheetName val="Title_Page"/>
      <sheetName val="Inc__HR"/>
      <sheetName val="Customer_Lists"/>
      <sheetName val="DEC_FEC_02_BD"/>
      <sheetName val="FLC_COMPL"/>
      <sheetName val="PPA_Tariff"/>
      <sheetName val="PLAN_MANUT"/>
      <sheetName val="Reforma_Secundária"/>
      <sheetName val="DE_PARA"/>
      <sheetName val="Subsistemas_Andres"/>
      <sheetName val="Ref__Materiales"/>
      <sheetName val="Subsistemas_DPP"/>
      <sheetName val="RT_RI"/>
      <sheetName val="Compra_-_MWh"/>
      <sheetName val="99 cons YTD"/>
      <sheetName val="Returns USD"/>
      <sheetName val="AUT. TRSFT"/>
      <sheetName val="Tax"/>
      <sheetName val="Debt"/>
      <sheetName val="Articles"/>
      <sheetName val="LUP"/>
      <sheetName val="P&amp;L"/>
      <sheetName val="RP-101.2.1."/>
      <sheetName val="OBRA VIAL S2"/>
      <sheetName val="CCMM Enap"/>
      <sheetName val="Inicio Análisis Cuentas"/>
      <sheetName val="General Data"/>
      <sheetName val="AMORT 2010"/>
      <sheetName val="Deducc"/>
      <sheetName val="Gtovta"/>
      <sheetName val="RLI (AII-1)"/>
      <sheetName val=" AnexoOpDiv99"/>
      <sheetName val="Repeticiones"/>
      <sheetName val="AII-0 "/>
      <sheetName val="Condicable"/>
      <sheetName val="A"/>
      <sheetName val="Gen-2"/>
      <sheetName val="Index (2)"/>
      <sheetName val="IC_A"/>
      <sheetName val="ANEXOS"/>
      <sheetName val="ANEXO 1847"/>
      <sheetName val="aju10"/>
      <sheetName val="res10"/>
      <sheetName val="ANEXO 14"/>
      <sheetName val="Report 1"/>
      <sheetName val="LID-AR"/>
      <sheetName val="MES"/>
      <sheetName val="Title_Page1"/>
      <sheetName val="Inc__HR1"/>
      <sheetName val="DEC_FEC_02_BD1"/>
      <sheetName val="FLC_COMPL1"/>
      <sheetName val="PPA_Tariff1"/>
      <sheetName val="PLAN_MANUT1"/>
      <sheetName val="Reforma_Secundária1"/>
      <sheetName val="Customer_Lists1"/>
      <sheetName val="DE_PARA1"/>
      <sheetName val="Subsistemas_Andres1"/>
      <sheetName val="Ref__Materiales1"/>
      <sheetName val="Subsistemas_DPP1"/>
      <sheetName val="RT_RI1"/>
      <sheetName val="Compra_-_MWh1"/>
      <sheetName val="99_cons_YTD"/>
      <sheetName val="Returns_USD"/>
      <sheetName val="AUT__TRSFT"/>
      <sheetName val="BS_US"/>
      <sheetName val="IS_US"/>
      <sheetName val="CF_US"/>
      <sheetName val="BS"/>
      <sheetName val="IS"/>
      <sheetName val="CF"/>
      <sheetName val="Equity"/>
      <sheetName val="Fixed_Assets"/>
      <sheetName val="ELETROPAULO capacidade nova"/>
      <sheetName val="Demanda_nova_ou_edição"/>
      <sheetName val="CA_por_Gerência"/>
      <sheetName val="Categ_Valor___Classe_de_custo"/>
      <sheetName val="Critérios_priorização"/>
      <sheetName val="Centro_de_Planejamento"/>
      <sheetName val="Centro_de_custo"/>
      <sheetName val="Centro_de_Custos_e_Classes"/>
      <sheetName val="São_Paulo"/>
      <sheetName val="Classes_Custos"/>
      <sheetName val="Neutralidade"/>
      <sheetName val="vinc"/>
      <sheetName val="CA e atividade"/>
      <sheetName val="Title_Page2"/>
      <sheetName val="Inc__HR2"/>
      <sheetName val="PPA_Tariff2"/>
      <sheetName val="DEC_FEC_02_BD2"/>
      <sheetName val="PLAN_MANUT2"/>
      <sheetName val="Reforma_Secundária2"/>
      <sheetName val="DE_PARA2"/>
      <sheetName val="FLC_COMPL2"/>
      <sheetName val="Customer_Lists2"/>
      <sheetName val="RT_RI2"/>
      <sheetName val="Compra_-_MWh2"/>
      <sheetName val="Subsistemas_Andres2"/>
      <sheetName val="Ref__Materiales2"/>
      <sheetName val="Subsistemas_DPP2"/>
      <sheetName val="99_cons_YTD1"/>
      <sheetName val="Returns_USD1"/>
      <sheetName val="AUT__TRSFT1"/>
      <sheetName val="RP-101_2_1_"/>
      <sheetName val="OBRA_VIAL_S2"/>
      <sheetName val="CCMM_Enap"/>
      <sheetName val="Inicio_Análisis_Cuentas"/>
      <sheetName val="General_Data"/>
      <sheetName val="AMORT_2010"/>
      <sheetName val="RLI_(AII-1)"/>
      <sheetName val="_AnexoOpDiv99"/>
      <sheetName val="AII-0_"/>
      <sheetName val="Index_(2)"/>
      <sheetName val="ANEXO_1847"/>
      <sheetName val="ANEXO_14"/>
      <sheetName val="Report_1"/>
      <sheetName val="ELETROPAULO_capacidade_nova"/>
      <sheetName val="CVA_Projetada12meses"/>
      <sheetName val="2006-08"/>
      <sheetName val="2006-12"/>
      <sheetName val="2006-07"/>
      <sheetName val="2006-11"/>
      <sheetName val="2006-10"/>
      <sheetName val="2006-09"/>
      <sheetName val="#REF"/>
      <sheetName val="dez99_dez01"/>
      <sheetName val="Dados de Entrada - Planejamento"/>
      <sheetName val="ENERINC"/>
      <sheetName val="0 &lt; VCM &lt; 1.350"/>
      <sheetName val="IREM"/>
      <sheetName val="RESUMO"/>
      <sheetName val="BancoSegment"/>
      <sheetName val="Critérios"/>
      <sheetName val="TermoPE"/>
      <sheetName val="FEV99"/>
      <sheetName val=" PIB Brasil ( R$ de 1996 )"/>
      <sheetName val="Mercado"/>
      <sheetName val="2000"/>
      <sheetName val="Form09"/>
      <sheetName val="Dados mensais"/>
      <sheetName val="DRA"/>
      <sheetName val="DRP"/>
      <sheetName val="1996"/>
      <sheetName val="INDIECO1"/>
      <sheetName val="Matriz de covariância"/>
      <sheetName val="tar. media"/>
      <sheetName val="Spot"/>
      <sheetName val="Taxes"/>
      <sheetName val="_Pasta1"/>
      <sheetName val="Compra de Energia"/>
      <sheetName val="PAGAMENTO"/>
      <sheetName val="FLASH REN"/>
      <sheetName val="Lookups"/>
      <sheetName val="Parque Gerador"/>
      <sheetName val="2007-04"/>
      <sheetName val="2007-08"/>
      <sheetName val="2007-12"/>
      <sheetName val="2007-02"/>
      <sheetName val="2007-01"/>
      <sheetName val="2007-07"/>
      <sheetName val="2007-06"/>
      <sheetName val="2007-05"/>
      <sheetName val="2007-03"/>
      <sheetName val="2007-11"/>
      <sheetName val="2007-10"/>
      <sheetName val="2007-09"/>
      <sheetName val="Resumo detalhado"/>
      <sheetName val="Title_Page3"/>
      <sheetName val="Inc__HR3"/>
      <sheetName val="PPA_Tariff3"/>
      <sheetName val="DEC_FEC_02_BD3"/>
      <sheetName val="PLAN_MANUT3"/>
      <sheetName val="Reforma_Secundária3"/>
      <sheetName val="FLC_COMPL3"/>
      <sheetName val="Customer_Lists3"/>
      <sheetName val="DE_PARA3"/>
      <sheetName val="Compra_-_MWh3"/>
      <sheetName val="RT_RI3"/>
      <sheetName val="Subsistemas_Andres3"/>
      <sheetName val="Ref__Materiales3"/>
      <sheetName val="Subsistemas_DPP3"/>
      <sheetName val="Demanda_nova_ou_edição1"/>
      <sheetName val="CA_por_Gerência1"/>
      <sheetName val="Categ_Valor___Classe_de_custo1"/>
      <sheetName val="Critérios_priorização1"/>
      <sheetName val="Centro_de_Planejamento1"/>
      <sheetName val="Centro_de_custo1"/>
      <sheetName val="Centro_de_Custos_e_Classes1"/>
      <sheetName val="São_Paulo1"/>
      <sheetName val="99_cons_YTD2"/>
      <sheetName val="Returns_USD2"/>
      <sheetName val="AUT__TRSFT2"/>
      <sheetName val="RP-101_2_1_1"/>
      <sheetName val="OBRA_VIAL_S21"/>
      <sheetName val="CCMM_Enap1"/>
      <sheetName val="Inicio_Análisis_Cuentas1"/>
      <sheetName val="General_Data1"/>
      <sheetName val="AMORT_20101"/>
      <sheetName val="RLI_(AII-1)1"/>
      <sheetName val="_AnexoOpDiv991"/>
      <sheetName val="AII-0_1"/>
      <sheetName val="Index_(2)1"/>
      <sheetName val="ANEXO_18471"/>
      <sheetName val="ANEXO_141"/>
      <sheetName val="Report_11"/>
      <sheetName val="ELETROPAULO_capacidade_nova1"/>
      <sheetName val="CA_e_atividade"/>
      <sheetName val="Dados_de_Entrada_-_Planejamento"/>
      <sheetName val="0_&lt;_VCM_&lt;_1_350"/>
      <sheetName val="_PIB_Brasil_(_R$_de_1996_)"/>
      <sheetName val="Dados_mensais"/>
      <sheetName val="Matriz_de_covariância"/>
      <sheetName val="tar__media"/>
      <sheetName val="Compra_de_Energia"/>
      <sheetName val="FLASH_REN"/>
      <sheetName val="DADOS"/>
      <sheetName val="AGENCIA DE COBRANÇA"/>
      <sheetName val="BADNETMini"/>
      <sheetName val=" "/>
      <sheetName val="TOTCO"/>
      <sheetName val="n"/>
      <sheetName val="Patrimonio 30.09.04"/>
      <sheetName val="ANEXO 1847 (2)"/>
      <sheetName val="1846 (ANEXOS)"/>
      <sheetName val="Sheet1"/>
      <sheetName val="OR AT2018"/>
      <sheetName val="Dados de relacionamento"/>
      <sheetName val="Formule"/>
      <sheetName val="Title_Page4"/>
      <sheetName val="Inc__HR4"/>
      <sheetName val="PPA_Tariff4"/>
      <sheetName val="DEC_FEC_02_BD4"/>
      <sheetName val="PLAN_MANUT4"/>
      <sheetName val="Reforma_Secundária4"/>
      <sheetName val="FLC_COMPL4"/>
      <sheetName val="Customer_Lists4"/>
      <sheetName val="DE_PARA4"/>
      <sheetName val="Compra_-_MWh4"/>
      <sheetName val="RT_RI4"/>
      <sheetName val="Subsistemas_Andres4"/>
      <sheetName val="Ref__Materiales4"/>
      <sheetName val="Subsistemas_DPP4"/>
      <sheetName val="Demanda_nova_ou_edição2"/>
      <sheetName val="CA_por_Gerência2"/>
      <sheetName val="Categ_Valor___Classe_de_custo2"/>
      <sheetName val="Critérios_priorização2"/>
      <sheetName val="Centro_de_Planejamento2"/>
      <sheetName val="Centro_de_custo2"/>
      <sheetName val="Centro_de_Custos_e_Classes2"/>
      <sheetName val="São_Paulo2"/>
      <sheetName val="99_cons_YTD3"/>
      <sheetName val="Returns_USD3"/>
      <sheetName val="AUT__TRSFT3"/>
      <sheetName val="RP-101_2_1_2"/>
      <sheetName val="OBRA_VIAL_S22"/>
      <sheetName val="CCMM_Enap2"/>
      <sheetName val="Inicio_Análisis_Cuentas2"/>
      <sheetName val="General_Data2"/>
      <sheetName val="AMORT_20102"/>
      <sheetName val="RLI_(AII-1)2"/>
      <sheetName val="_AnexoOpDiv992"/>
      <sheetName val="AII-0_2"/>
      <sheetName val="Index_(2)2"/>
      <sheetName val="ANEXO_18472"/>
      <sheetName val="ANEXO_142"/>
      <sheetName val="Report_12"/>
      <sheetName val="ELETROPAULO_capacidade_nova2"/>
      <sheetName val="CA_e_atividade1"/>
      <sheetName val="Dados_de_Entrada_-_Planejament1"/>
      <sheetName val="0_&lt;_VCM_&lt;_1_3501"/>
      <sheetName val="_PIB_Brasil_(_R$_de_1996_)1"/>
      <sheetName val="Dados_mensais1"/>
      <sheetName val="Matriz_de_covariância1"/>
      <sheetName val="tar__media1"/>
      <sheetName val="Compra_de_Energia1"/>
      <sheetName val="FLASH_REN1"/>
      <sheetName val="Parque_Gerador"/>
      <sheetName val="Resumo_detalhado"/>
      <sheetName val="Sheet2"/>
      <sheetName val="Service Offerings to Top-20"/>
      <sheetName val="Logistics Out. by Region"/>
      <sheetName val="Revenue by Segment"/>
      <sheetName val="Facilities Overview"/>
      <sheetName val="Control"/>
      <sheetName val="P&amp;L CCI Detail"/>
      <sheetName val="Cash CCI Detail"/>
      <sheetName val="Budget"/>
      <sheetName val="Current Year"/>
      <sheetName val="Previous Year"/>
      <sheetName val="Patrimonio_30_09_04"/>
      <sheetName val="ANEXO_1847_(2)"/>
      <sheetName val="1846_(ANEXOS)"/>
      <sheetName val="OR_AT2018"/>
      <sheetName val="_"/>
      <sheetName val="P&amp;L_CCI_Detail"/>
      <sheetName val="Cash_CCI_Detail"/>
      <sheetName val="Current_Year"/>
      <sheetName val="Previous_Year"/>
      <sheetName val="ICATU"/>
      <sheetName val="prop2"/>
      <sheetName val="consol"/>
      <sheetName val="cp121999"/>
      <sheetName val="1º semestre 99"/>
      <sheetName val="4-RCDP-2001"/>
      <sheetName val="revenues cp"/>
      <sheetName val="2010-2015"/>
      <sheetName val="fin lp"/>
      <sheetName val="sales vol."/>
      <sheetName val="Sch15 Guarantees"/>
      <sheetName val="fut_jurosanual"/>
      <sheetName val="fut_juros"/>
      <sheetName val="Swaps"/>
      <sheetName val="fut_dolar"/>
      <sheetName val="Plan4"/>
      <sheetName val="DCF Assumptions"/>
      <sheetName val="PV Calcs"/>
      <sheetName val="RP2"/>
      <sheetName val="GoSeven/"/>
      <sheetName val="GoEight/"/>
      <sheetName val="GrThree/"/>
      <sheetName val="GrFour/"/>
      <sheetName val="HOne/"/>
      <sheetName val="HTwo/"/>
      <sheetName val="JOne/"/>
      <sheetName val="JTwo/"/>
      <sheetName val="KOne/"/>
      <sheetName val="MOne/"/>
      <sheetName val="MTwo/"/>
      <sheetName val="Calc/"/>
      <sheetName val="DCF_Assumptions"/>
      <sheetName val="PV_Calcs"/>
      <sheetName val="DCF_Assumptions1"/>
      <sheetName val="PV_Calcs1"/>
      <sheetName val="DCF_Assumptions2"/>
      <sheetName val="PV_Calcs2"/>
      <sheetName val="DCF_Assumptions3"/>
      <sheetName val="PV_Calcs3"/>
      <sheetName val="Index_(2)3"/>
      <sheetName val="Title_Page5"/>
      <sheetName val="Inc__HR5"/>
      <sheetName val="DCF_Assumptions4"/>
      <sheetName val="PV_Calcs4"/>
      <sheetName val="Index_(2)4"/>
      <sheetName val="Title_Page6"/>
      <sheetName val="Inc__HR6"/>
      <sheetName val="DCF_Assumptions5"/>
      <sheetName val="PV_Calcs5"/>
      <sheetName val="Index_(2)5"/>
      <sheetName val="Resumo Fatur."/>
      <sheetName val="PPA_Tariff5"/>
      <sheetName val="DEC_FEC_02_BD5"/>
      <sheetName val="PLAN_MANUT5"/>
      <sheetName val="Reforma_Secundária5"/>
      <sheetName val="FLC_COMPL5"/>
      <sheetName val="Customer_Lists5"/>
      <sheetName val="DE_PARA5"/>
      <sheetName val="Compra_-_MWh5"/>
      <sheetName val="RT_RI5"/>
      <sheetName val="Subsistemas_Andres5"/>
      <sheetName val="Ref__Materiales5"/>
      <sheetName val="Subsistemas_DPP5"/>
      <sheetName val="Demanda_nova_ou_edição3"/>
      <sheetName val="CA_por_Gerência3"/>
      <sheetName val="Categ_Valor___Classe_de_custo3"/>
      <sheetName val="Critérios_priorização3"/>
      <sheetName val="Centro_de_Planejamento3"/>
      <sheetName val="Centro_de_custo3"/>
      <sheetName val="Centro_de_Custos_e_Classes3"/>
      <sheetName val="São_Paulo3"/>
      <sheetName val="99_cons_YTD4"/>
      <sheetName val="Returns_USD4"/>
      <sheetName val="AUT__TRSFT4"/>
      <sheetName val="RP-101_2_1_3"/>
      <sheetName val="OBRA_VIAL_S23"/>
      <sheetName val="CCMM_Enap3"/>
      <sheetName val="Inicio_Análisis_Cuentas3"/>
      <sheetName val="General_Data3"/>
      <sheetName val="AMORT_20103"/>
      <sheetName val="RLI_(AII-1)3"/>
      <sheetName val="_AnexoOpDiv993"/>
      <sheetName val="AII-0_3"/>
      <sheetName val="ANEXO_18473"/>
      <sheetName val="ANEXO_143"/>
      <sheetName val="Report_13"/>
      <sheetName val="ELETROPAULO_capacidade_nova3"/>
      <sheetName val="CA_e_atividade2"/>
      <sheetName val="Dados_de_Entrada_-_Planejament2"/>
      <sheetName val="0_&lt;_VCM_&lt;_1_3502"/>
      <sheetName val="_PIB_Brasil_(_R$_de_1996_)2"/>
      <sheetName val="Dados_mensais2"/>
      <sheetName val="Matriz_de_covariância2"/>
      <sheetName val="tar__media2"/>
      <sheetName val="Compra_de_Energia2"/>
      <sheetName val="FLASH_REN2"/>
      <sheetName val="Parque_Gerador1"/>
      <sheetName val="Resumo_detalhado1"/>
      <sheetName val="Resumo RT"/>
      <sheetName val="ENCARGOS"/>
      <sheetName val="Resumo RT_"/>
      <sheetName val="Planilha1"/>
      <sheetName val="PL"/>
      <sheetName val="model"/>
      <sheetName val="france"/>
      <sheetName val="italy"/>
      <sheetName val="uk"/>
      <sheetName val="netherlands"/>
      <sheetName val="INDICADO"/>
      <sheetName val="[cscve.xls]GoSeven/"/>
      <sheetName val="[cscve.xls]GoEight/"/>
      <sheetName val="[cscve.xls]GrThree/"/>
      <sheetName val="[cscve.xls]GrFour/"/>
      <sheetName val="[cscve.xls]HOne/"/>
      <sheetName val="[cscve.xls]HTwo/"/>
      <sheetName val="[cscve.xls]JOne/"/>
      <sheetName val="[cscve.xls]JTwo/"/>
      <sheetName val="[cscve.xls]KOne/"/>
      <sheetName val="[cscve.xls]MOne/"/>
      <sheetName val="[cscve.xls]MTwo/"/>
      <sheetName val="[cscve.xls]Calc/"/>
      <sheetName val="Newark"/>
      <sheetName val="PARAMETER"/>
      <sheetName val="DATENHALTUNG"/>
      <sheetName val="Balance Sheet"/>
      <sheetName val="Profit and Loss"/>
      <sheetName val="Assum"/>
      <sheetName val="bp"/>
      <sheetName val="Lead"/>
      <sheetName val="[cscve.xls][cscve.xls]GoSeven/"/>
      <sheetName val="[cscve.xls][cscve.xls]GoEight/"/>
      <sheetName val="[cscve.xls][cscve.xls]GrThree/"/>
      <sheetName val="[cscve.xls][cscve.xls]GrFour/"/>
      <sheetName val="[cscve.xls][cscve.xls]HOne/"/>
      <sheetName val="[cscve.xls][cscve.xls]HTwo/"/>
      <sheetName val="[cscve.xls][cscve.xls]JOne/"/>
      <sheetName val="[cscve.xls][cscve.xls]JTwo/"/>
      <sheetName val="[cscve.xls][cscve.xls]KOne/"/>
      <sheetName val="[cscve.xls][cscve.xls]MOne/"/>
      <sheetName val="[cscve.xls][cscve.xls]MTwo/"/>
      <sheetName val="[cscve.xls][cscve.xls]Calc/"/>
      <sheetName val="Title_Page7"/>
      <sheetName val="Inc__HR7"/>
      <sheetName val="Index_(2)6"/>
      <sheetName val="_1"/>
      <sheetName val="AGENCIA_DE_COBRANÇA"/>
      <sheetName val="Patrimonio_30_09_041"/>
      <sheetName val="ANEXO_1847_(2)1"/>
      <sheetName val="1846_(ANEXOS)1"/>
      <sheetName val="OR_AT20181"/>
      <sheetName val="Dados_de_relacionamento"/>
      <sheetName val="P&amp;L_CCI_Detail1"/>
      <sheetName val="Cash_CCI_Detail1"/>
      <sheetName val="Current_Year1"/>
      <sheetName val="Previous_Year1"/>
      <sheetName val="1º_semestre_99"/>
      <sheetName val="revenues_cp"/>
      <sheetName val="fin_lp"/>
      <sheetName val="Service_Offerings_to_Top-20"/>
      <sheetName val="Logistics_Out__by_Region"/>
      <sheetName val="Revenue_by_Segment"/>
      <sheetName val="Facilities_Overview"/>
      <sheetName val="Sch15_Guarantees"/>
      <sheetName val="sales_vol_"/>
      <sheetName val="DCF_Assumptions6"/>
      <sheetName val="PV_Calcs6"/>
      <sheetName val="Background"/>
      <sheetName val="Comps"/>
      <sheetName val="10QCF"/>
      <sheetName val="DPN"/>
      <sheetName val="Letras"/>
      <sheetName val="98-99"/>
      <sheetName val="19-A"/>
      <sheetName val="Assump"/>
      <sheetName val="Macro"/>
      <sheetName val="M Total"/>
      <sheetName val="KEY"/>
      <sheetName val="Tipo coletor"/>
      <sheetName val="Empresas"/>
      <sheetName val="Sales Officer Sales MIS"/>
      <sheetName val="_AcquirorPFInputs"/>
      <sheetName val="_TargetPFInputs"/>
      <sheetName val="TargetOverview"/>
      <sheetName val="RET"/>
      <sheetName val="ID set UP"/>
      <sheetName val="Charts"/>
      <sheetName val="base"/>
      <sheetName val="contse98"/>
      <sheetName val="Feriados"/>
      <sheetName val="12-2007"/>
      <sheetName val="aging 1004"/>
      <sheetName val="???????"/>
      <sheetName val="DCF_out"/>
      <sheetName val="IS_out"/>
      <sheetName val="Рахунок 15"/>
      <sheetName val="МВЗ"/>
      <sheetName val="PEST ELIMINATION EXPENSES"/>
      <sheetName val="Изм гот прод"/>
      <sheetName val="MGMT Rates"/>
      <sheetName val="Calculation"/>
      <sheetName val="Part Fail."/>
      <sheetName val="ar aging"/>
      <sheetName val=" IncStatementMulti_Accts"/>
      <sheetName val="DEC_FEC_02_BD6"/>
      <sheetName val="FLC_COMPL6"/>
      <sheetName val="PPA_Tariff6"/>
      <sheetName val="PLAN_MANUT6"/>
      <sheetName val="Reforma_Secundária6"/>
      <sheetName val="Customer_Lists6"/>
      <sheetName val="DE_PARA6"/>
      <sheetName val="RT_RI6"/>
      <sheetName val="Subsistemas_Andres6"/>
      <sheetName val="Ref__Materiales6"/>
      <sheetName val="Subsistemas_DPP6"/>
      <sheetName val="Compra_-_MWh6"/>
      <sheetName val="99_cons_YTD5"/>
      <sheetName val="Returns_USD5"/>
      <sheetName val="AUT__TRSFT5"/>
      <sheetName val="M_Total"/>
      <sheetName val="Depreciation"/>
      <sheetName val="C. Fijo  -  Otros"/>
      <sheetName val="Mapeos"/>
      <sheetName val="Demanda_nova_ou_edição4"/>
      <sheetName val="CA_por_Gerência4"/>
      <sheetName val="Categ_Valor___Classe_de_custo4"/>
      <sheetName val="Critérios_priorização4"/>
      <sheetName val="Centro_de_Planejamento4"/>
      <sheetName val="Centro_de_custo4"/>
      <sheetName val="Centro_de_Custos_e_Classes4"/>
      <sheetName val="Demanda_nova_ou_edição5"/>
      <sheetName val="CA_por_Gerência5"/>
      <sheetName val="Categ_Valor___Classe_de_custo5"/>
      <sheetName val="Critérios_priorização5"/>
      <sheetName val="Centro_de_Planejamento5"/>
      <sheetName val="Centro_de_custo5"/>
      <sheetName val="Centro_de_Custos_e_Classes5"/>
      <sheetName val="ce"/>
      <sheetName val="CECO"/>
      <sheetName val="cuentas por cobrar no comercial"/>
      <sheetName val="tabela"/>
      <sheetName val="cpm_edt000194NC"/>
      <sheetName val="Informações "/>
      <sheetName val="taxa_de_aval"/>
      <sheetName val="AcumuladoMatriz"/>
      <sheetName val="Auxiliar de Inventarios"/>
      <sheetName val="Auxiliar_de_Inventarios"/>
      <sheetName val="CUENTAS_POR_COBRAR_NO_COMERCIAL"/>
      <sheetName val="ZONA"/>
      <sheetName val="DATA GRAFICAS"/>
      <sheetName val="Расчет_Ин"/>
      <sheetName val="Option 0"/>
      <sheetName val="Prelim Cost"/>
      <sheetName val="Loans"/>
      <sheetName val="Busdev"/>
      <sheetName val="CA"/>
      <sheetName val="Sch17  Guarantees"/>
      <sheetName val="Unconsol"/>
      <sheetName val="3П ДДС"/>
      <sheetName val="assumptions"/>
      <sheetName val="summary"/>
      <sheetName val="Title_Page8"/>
      <sheetName val="Inc__HR8"/>
      <sheetName val="Les Cèdres"/>
      <sheetName val="ANALI2001"/>
      <sheetName val="[cscve.xls][cscve.xls]_cscve__2"/>
      <sheetName val="[cscve.xls][cscve.xls]_cscve__3"/>
      <sheetName val="[cscve.xls][cscve.xls]_cscve__4"/>
      <sheetName val="[cscve.xls][cscve.xls]_cscve__5"/>
      <sheetName val="[cscve.xls][cscve.xls]_cscve__6"/>
      <sheetName val="[cscve.xls][cscve.xls]_cscve__7"/>
      <sheetName val="[cscve.xls][cscve.xls]_cscve__8"/>
      <sheetName val="[cscve.xls][cscve.xls]_cscve__9"/>
      <sheetName val="[cscve.xls][cscve.xls]_cscve_10"/>
      <sheetName val="[cscve.xls][cscve.xls]_cscve_11"/>
      <sheetName val="[cscve.xls][cscve.xls]_cscve_12"/>
      <sheetName val="[cscve.xls][cscve.xls]_cscve_13"/>
      <sheetName val="[cscve.xls][cscve.xls]_cscve_14"/>
      <sheetName val="[cscve.xls][cscve.xls]_cscve_15"/>
      <sheetName val="[cscve.xls][cscve.xls]_cscve_16"/>
      <sheetName val="[cscve.xls][cscve.xls]_cscve_17"/>
      <sheetName val="[cscve.xls][cscve.xls]_cscve_18"/>
      <sheetName val="[cscve.xls][cscve.xls]_cscve_19"/>
      <sheetName val="[cscve.xls][cscve.xls]_cscve_20"/>
      <sheetName val="[cscve.xls][cscve.xls]_cscve_21"/>
      <sheetName val="[cscve.xls][cscve.xls]_cscve_22"/>
      <sheetName val="[cscve.xls][cscve.xls]_cscve_23"/>
      <sheetName val="[cscve.xls][cscve.xls]_cscve_24"/>
      <sheetName val="[cscve.xls][cscve.xls]_cscve_25"/>
      <sheetName val="desgloce de gastos"/>
      <sheetName val="Federal Income Taxes{A}"/>
      <sheetName val="[cscve.xls][cscve.xls]_cscve_26"/>
      <sheetName val="[cscve.xls][cscve.xls]_cscve_27"/>
      <sheetName val="[cscve.xls][cscve.xls]_cscve_28"/>
      <sheetName val="[cscve.xls][cscve.xls]_cscve_29"/>
      <sheetName val="[cscve.xls][cscve.xls]_cscve_30"/>
      <sheetName val="[cscve.xls][cscve.xls]_cscve_31"/>
      <sheetName val="[cscve.xls][cscve.xls]_cscve_32"/>
      <sheetName val="[cscve.xls][cscve.xls]_cscve_33"/>
      <sheetName val="[cscve.xls][cscve.xls]_cscve_34"/>
      <sheetName val="[cscve.xls][cscve.xls]_cscve_35"/>
      <sheetName val="[cscve.xls][cscve.xls]_cscve_36"/>
      <sheetName val="[cscve.xls][cscve.xls]_cscve_37"/>
      <sheetName val="Worksheet"/>
      <sheetName val="fmlsa-ee"/>
      <sheetName val="CIP Active Summary"/>
      <sheetName val="Department"/>
      <sheetName val="sum"/>
    </sheetNames>
    <sheetDataSet>
      <sheetData sheetId="0" refreshError="1"/>
      <sheetData sheetId="1" refreshError="1"/>
      <sheetData sheetId="2" refreshError="1"/>
      <sheetData sheetId="3" refreshError="1">
        <row r="86">
          <cell r="B86">
            <v>14.2936554173952</v>
          </cell>
        </row>
        <row r="90">
          <cell r="D90">
            <v>13.297261859999997</v>
          </cell>
          <cell r="E90">
            <v>19.379258234999998</v>
          </cell>
        </row>
        <row r="91">
          <cell r="D91">
            <v>13.709517884999995</v>
          </cell>
          <cell r="E91">
            <v>18.845088383863636</v>
          </cell>
        </row>
        <row r="92">
          <cell r="D92">
            <v>14.121773909999996</v>
          </cell>
          <cell r="E92">
            <v>18.434301509999997</v>
          </cell>
        </row>
        <row r="93">
          <cell r="D93">
            <v>14.534029934999998</v>
          </cell>
          <cell r="E93">
            <v>18.118424618653844</v>
          </cell>
        </row>
        <row r="94">
          <cell r="D94">
            <v>14.946285959999994</v>
          </cell>
          <cell r="E94">
            <v>17.877119856428571</v>
          </cell>
        </row>
        <row r="95">
          <cell r="D95">
            <v>15.358541984999997</v>
          </cell>
          <cell r="E95">
            <v>17.695472797499995</v>
          </cell>
        </row>
        <row r="96">
          <cell r="D96">
            <v>15.770798009999998</v>
          </cell>
          <cell r="E96">
            <v>17.562297622499997</v>
          </cell>
        </row>
        <row r="97">
          <cell r="D97">
            <v>16.183054034999998</v>
          </cell>
          <cell r="E97">
            <v>17.469040469558824</v>
          </cell>
        </row>
        <row r="98">
          <cell r="D98">
            <v>16.595310059999996</v>
          </cell>
          <cell r="E98">
            <v>17.409048334999998</v>
          </cell>
        </row>
        <row r="99">
          <cell r="D99">
            <v>17.007566085000001</v>
          </cell>
          <cell r="E99">
            <v>17.377068847499999</v>
          </cell>
        </row>
        <row r="100">
          <cell r="B100">
            <v>14.917384895999996</v>
          </cell>
          <cell r="C100">
            <v>17.567727888</v>
          </cell>
          <cell r="D100">
            <v>17.419822109999998</v>
          </cell>
          <cell r="E100">
            <v>17.368900109999998</v>
          </cell>
        </row>
        <row r="101">
          <cell r="B101">
            <v>15.081375519299998</v>
          </cell>
          <cell r="C101">
            <v>17.445425617507141</v>
          </cell>
          <cell r="D101">
            <v>17.832078134999996</v>
          </cell>
          <cell r="E101">
            <v>17.381140586785712</v>
          </cell>
        </row>
        <row r="102">
          <cell r="B102">
            <v>15.245366142599998</v>
          </cell>
          <cell r="C102">
            <v>17.341695854481816</v>
          </cell>
          <cell r="D102">
            <v>18.244334159999998</v>
          </cell>
          <cell r="E102">
            <v>17.411007203181818</v>
          </cell>
        </row>
        <row r="103">
          <cell r="B103">
            <v>15.409356765899998</v>
          </cell>
          <cell r="C103">
            <v>17.254116097949996</v>
          </cell>
          <cell r="D103">
            <v>18.656590184999999</v>
          </cell>
          <cell r="E103">
            <v>17.456200897499997</v>
          </cell>
        </row>
        <row r="104">
          <cell r="B104">
            <v>15.573347389199997</v>
          </cell>
          <cell r="C104">
            <v>17.180667597099998</v>
          </cell>
          <cell r="D104">
            <v>19.068846209999997</v>
          </cell>
          <cell r="E104">
            <v>17.514805785</v>
          </cell>
        </row>
        <row r="105">
          <cell r="B105">
            <v>15.737338012499995</v>
          </cell>
          <cell r="C105">
            <v>17.119654601249998</v>
          </cell>
          <cell r="D105">
            <v>19.481102234999998</v>
          </cell>
          <cell r="E105">
            <v>17.585212522500001</v>
          </cell>
        </row>
        <row r="106">
          <cell r="B106">
            <v>15.901328635799997</v>
          </cell>
          <cell r="C106">
            <v>17.069642244438459</v>
          </cell>
        </row>
        <row r="107">
          <cell r="B107">
            <v>16.065319259099997</v>
          </cell>
          <cell r="C107">
            <v>17.02940823343889</v>
          </cell>
        </row>
        <row r="108">
          <cell r="B108">
            <v>16.229309882399999</v>
          </cell>
          <cell r="C108">
            <v>16.997904888342855</v>
          </cell>
        </row>
        <row r="109">
          <cell r="B109">
            <v>16.393300505699997</v>
          </cell>
          <cell r="C109">
            <v>16.974229036815515</v>
          </cell>
        </row>
        <row r="110">
          <cell r="B110">
            <v>16.557291128999996</v>
          </cell>
          <cell r="C110">
            <v>16.9575979295</v>
          </cell>
        </row>
        <row r="111">
          <cell r="B111">
            <v>16.721281752299998</v>
          </cell>
          <cell r="C111">
            <v>16.947329816956451</v>
          </cell>
        </row>
        <row r="112">
          <cell r="B112">
            <v>16.885272375599996</v>
          </cell>
          <cell r="C112">
            <v>16.942828168424999</v>
          </cell>
        </row>
        <row r="113">
          <cell r="B113">
            <v>17.049262998899998</v>
          </cell>
          <cell r="C113">
            <v>16.943568759904544</v>
          </cell>
        </row>
        <row r="114">
          <cell r="B114">
            <v>17.213253622199996</v>
          </cell>
          <cell r="C114">
            <v>16.949089040805884</v>
          </cell>
        </row>
        <row r="115">
          <cell r="B115">
            <v>17.377244245499998</v>
          </cell>
          <cell r="C115">
            <v>16.958979323464284</v>
          </cell>
        </row>
        <row r="116">
          <cell r="B116">
            <v>17.541234868799997</v>
          </cell>
          <cell r="C116">
            <v>16.972875441066666</v>
          </cell>
        </row>
        <row r="117">
          <cell r="B117">
            <v>17.705225492099999</v>
          </cell>
          <cell r="C117">
            <v>16.990452596185136</v>
          </cell>
        </row>
        <row r="118">
          <cell r="B118">
            <v>17.869216115399997</v>
          </cell>
          <cell r="C118">
            <v>17.011420180594737</v>
          </cell>
        </row>
        <row r="119">
          <cell r="B119">
            <v>18.033206738699992</v>
          </cell>
          <cell r="C119">
            <v>17.035517392042305</v>
          </cell>
        </row>
        <row r="120">
          <cell r="B120">
            <v>18.197197361999997</v>
          </cell>
          <cell r="C120">
            <v>17.062509508499996</v>
          </cell>
        </row>
        <row r="121">
          <cell r="B121">
            <v>18.361187985299996</v>
          </cell>
          <cell r="C121">
            <v>17.092184707649999</v>
          </cell>
        </row>
        <row r="122">
          <cell r="B122">
            <v>18.525178608599997</v>
          </cell>
          <cell r="C122">
            <v>17.12435134072857</v>
          </cell>
        </row>
        <row r="123">
          <cell r="B123">
            <v>18.689169231899996</v>
          </cell>
          <cell r="C123">
            <v>17.158835586763953</v>
          </cell>
        </row>
        <row r="124">
          <cell r="B124">
            <v>18.853159855199998</v>
          </cell>
          <cell r="C124">
            <v>17.195479426690909</v>
          </cell>
        </row>
        <row r="125">
          <cell r="B125">
            <v>19.017150478499996</v>
          </cell>
          <cell r="C125">
            <v>17.234138887583335</v>
          </cell>
        </row>
      </sheetData>
      <sheetData sheetId="4" refreshError="1">
        <row r="86">
          <cell r="B86">
            <v>12.852652706944001</v>
          </cell>
        </row>
        <row r="115">
          <cell r="B115">
            <v>12.15130352994</v>
          </cell>
          <cell r="C115">
            <v>14.854220254684288</v>
          </cell>
        </row>
        <row r="116">
          <cell r="B116">
            <v>12.219952805423997</v>
          </cell>
          <cell r="C116">
            <v>14.780092696711998</v>
          </cell>
        </row>
        <row r="117">
          <cell r="B117">
            <v>12.288602080907999</v>
          </cell>
          <cell r="C117">
            <v>14.711827419589133</v>
          </cell>
        </row>
        <row r="118">
          <cell r="B118">
            <v>12.357251356392</v>
          </cell>
          <cell r="C118">
            <v>14.648961611669682</v>
          </cell>
        </row>
        <row r="119">
          <cell r="B119">
            <v>12.425900631875999</v>
          </cell>
          <cell r="C119">
            <v>14.591079929168767</v>
          </cell>
        </row>
        <row r="120">
          <cell r="B120">
            <v>12.49454990736</v>
          </cell>
          <cell r="C120">
            <v>14.537808562679999</v>
          </cell>
        </row>
        <row r="121">
          <cell r="B121">
            <v>12.563199182843999</v>
          </cell>
          <cell r="C121">
            <v>14.488810172007364</v>
          </cell>
        </row>
        <row r="122">
          <cell r="B122">
            <v>12.631848458327999</v>
          </cell>
          <cell r="C122">
            <v>14.443779544592571</v>
          </cell>
        </row>
        <row r="123">
          <cell r="B123">
            <v>12.700497733811998</v>
          </cell>
          <cell r="C123">
            <v>14.402439859743209</v>
          </cell>
        </row>
        <row r="124">
          <cell r="B124">
            <v>12.769147009295999</v>
          </cell>
          <cell r="C124">
            <v>14.364539462284364</v>
          </cell>
        </row>
        <row r="125">
          <cell r="B125">
            <v>12.837796284779998</v>
          </cell>
          <cell r="C125">
            <v>14.329849066389999</v>
          </cell>
        </row>
        <row r="126">
          <cell r="B126">
            <v>12.906445560263998</v>
          </cell>
          <cell r="C126">
            <v>14.298159324132</v>
          </cell>
        </row>
        <row r="127">
          <cell r="B127">
            <v>12.975094835747999</v>
          </cell>
          <cell r="C127">
            <v>14.26927870442719</v>
          </cell>
        </row>
        <row r="128">
          <cell r="B128">
            <v>13.043744111232</v>
          </cell>
          <cell r="C128">
            <v>14.243031637115998</v>
          </cell>
        </row>
        <row r="129">
          <cell r="B129">
            <v>13.112393386715999</v>
          </cell>
          <cell r="C129">
            <v>14.219256884296774</v>
          </cell>
        </row>
        <row r="130">
          <cell r="B130">
            <v>13.181042662199999</v>
          </cell>
          <cell r="C130">
            <v>14.197806107099998</v>
          </cell>
        </row>
        <row r="131">
          <cell r="B131">
            <v>13.249691937683998</v>
          </cell>
          <cell r="C131">
            <v>14.178542601077293</v>
          </cell>
        </row>
        <row r="132">
          <cell r="B132">
            <v>13.318341213167999</v>
          </cell>
          <cell r="C132">
            <v>14.161340177507075</v>
          </cell>
        </row>
        <row r="133">
          <cell r="B133">
            <v>13.386990488652</v>
          </cell>
          <cell r="C133">
            <v>14.146082171344865</v>
          </cell>
        </row>
        <row r="134">
          <cell r="B134">
            <v>13.455639764136</v>
          </cell>
          <cell r="C134">
            <v>14.132660559401332</v>
          </cell>
        </row>
        <row r="135">
          <cell r="B135">
            <v>13.524289039619998</v>
          </cell>
          <cell r="C135">
            <v>14.120975174719089</v>
          </cell>
        </row>
        <row r="136">
          <cell r="B136">
            <v>13.592938315104</v>
          </cell>
          <cell r="C136">
            <v>14.110933005123426</v>
          </cell>
        </row>
        <row r="137">
          <cell r="B137">
            <v>13.661587590587999</v>
          </cell>
          <cell r="C137">
            <v>14.102447565609786</v>
          </cell>
        </row>
        <row r="138">
          <cell r="B138">
            <v>13.730236866072</v>
          </cell>
          <cell r="C138">
            <v>14.095438335656688</v>
          </cell>
        </row>
        <row r="139">
          <cell r="B139">
            <v>13.798886141555997</v>
          </cell>
          <cell r="C139">
            <v>14.089830253761049</v>
          </cell>
        </row>
        <row r="140">
          <cell r="B140">
            <v>13.867535417039999</v>
          </cell>
          <cell r="C140">
            <v>14.08555326252</v>
          </cell>
        </row>
        <row r="141">
          <cell r="B141">
            <v>13.936184692524</v>
          </cell>
          <cell r="C141">
            <v>14.08254189845872</v>
          </cell>
        </row>
        <row r="142">
          <cell r="B142">
            <v>14.004833968007999</v>
          </cell>
          <cell r="C142">
            <v>14.080734921552386</v>
          </cell>
        </row>
        <row r="143">
          <cell r="B143">
            <v>14.073483243491999</v>
          </cell>
          <cell r="C143">
            <v>14.080074980031711</v>
          </cell>
        </row>
        <row r="144">
          <cell r="B144">
            <v>14.142132518975998</v>
          </cell>
          <cell r="C144">
            <v>14.080508306612996</v>
          </cell>
        </row>
        <row r="145">
          <cell r="B145">
            <v>14.210781794460001</v>
          </cell>
          <cell r="C145">
            <v>14.081984442768459</v>
          </cell>
        </row>
        <row r="146">
          <cell r="B146">
            <v>14.279431069943998</v>
          </cell>
          <cell r="C146">
            <v>14.084455988062906</v>
          </cell>
        </row>
        <row r="147">
          <cell r="B147">
            <v>14.348080345428</v>
          </cell>
          <cell r="C147">
            <v>14.087878371937878</v>
          </cell>
        </row>
        <row r="148">
          <cell r="B148">
            <v>14.416729620911998</v>
          </cell>
          <cell r="C148">
            <v>14.092209645632469</v>
          </cell>
        </row>
        <row r="149">
          <cell r="B149">
            <v>14.485378896396</v>
          </cell>
          <cell r="C149">
            <v>14.097410292197997</v>
          </cell>
        </row>
        <row r="150">
          <cell r="B150">
            <v>14.554028171879997</v>
          </cell>
          <cell r="C150">
            <v>14.10344305279714</v>
          </cell>
        </row>
        <row r="151">
          <cell r="B151">
            <v>14.622677447364</v>
          </cell>
          <cell r="C151">
            <v>14.110272767682</v>
          </cell>
        </row>
        <row r="152">
          <cell r="B152">
            <v>14.691326722848</v>
          </cell>
          <cell r="C152">
            <v>14.117866230423996</v>
          </cell>
        </row>
        <row r="153">
          <cell r="B153">
            <v>14.759975998331999</v>
          </cell>
          <cell r="C153">
            <v>14.126192054124902</v>
          </cell>
        </row>
        <row r="154">
          <cell r="B154">
            <v>14.828625273815996</v>
          </cell>
          <cell r="C154">
            <v>14.135220548475564</v>
          </cell>
        </row>
        <row r="155">
          <cell r="B155">
            <v>14.897274549299999</v>
          </cell>
          <cell r="C155">
            <v>14.144923606649996</v>
          </cell>
        </row>
        <row r="156">
          <cell r="B156">
            <v>14.965923824783999</v>
          </cell>
          <cell r="C156">
            <v>14.155274601128838</v>
          </cell>
        </row>
        <row r="157">
          <cell r="B157">
            <v>15.034573100267998</v>
          </cell>
          <cell r="C157">
            <v>14.16624828764049</v>
          </cell>
        </row>
        <row r="158">
          <cell r="B158">
            <v>15.103222375751999</v>
          </cell>
          <cell r="C158">
            <v>14.177820716491382</v>
          </cell>
        </row>
        <row r="159">
          <cell r="B159">
            <v>15.171871651235998</v>
          </cell>
          <cell r="C159">
            <v>14.189969150630656</v>
          </cell>
        </row>
        <row r="160">
          <cell r="B160">
            <v>15.240520926719999</v>
          </cell>
          <cell r="C160">
            <v>14.202671989859997</v>
          </cell>
        </row>
      </sheetData>
      <sheetData sheetId="5" refreshError="1">
        <row r="8">
          <cell r="A8">
            <v>5</v>
          </cell>
        </row>
        <row r="90">
          <cell r="B90">
            <v>11.682603967871998</v>
          </cell>
          <cell r="C90">
            <v>25.950679633535998</v>
          </cell>
          <cell r="D90">
            <v>13.238451600000001</v>
          </cell>
          <cell r="E90">
            <v>18.599631599999999</v>
          </cell>
        </row>
        <row r="91">
          <cell r="B91">
            <v>11.7660115675392</v>
          </cell>
          <cell r="C91">
            <v>24.657373100278686</v>
          </cell>
          <cell r="D91">
            <v>13.305718800000001</v>
          </cell>
          <cell r="E91">
            <v>18.115309199999999</v>
          </cell>
        </row>
        <row r="92">
          <cell r="B92">
            <v>11.849419167206399</v>
          </cell>
          <cell r="C92">
            <v>23.586568289203196</v>
          </cell>
          <cell r="D92">
            <v>13.372986000000001</v>
          </cell>
          <cell r="E92">
            <v>17.717312800000002</v>
          </cell>
        </row>
        <row r="93">
          <cell r="B93">
            <v>11.932826766873598</v>
          </cell>
          <cell r="C93">
            <v>22.686918649036798</v>
          </cell>
          <cell r="D93">
            <v>13.440253200000001</v>
          </cell>
          <cell r="E93">
            <v>17.385721015384615</v>
          </cell>
        </row>
        <row r="94">
          <cell r="B94">
            <v>12.016234366540798</v>
          </cell>
          <cell r="C94">
            <v>21.921748071727542</v>
          </cell>
          <cell r="D94">
            <v>13.507520400000001</v>
          </cell>
          <cell r="E94">
            <v>17.106304285714284</v>
          </cell>
        </row>
        <row r="95">
          <cell r="B95">
            <v>12.099641966208001</v>
          </cell>
          <cell r="C95">
            <v>21.264160744703997</v>
          </cell>
          <cell r="D95">
            <v>13.574787600000001</v>
          </cell>
          <cell r="E95">
            <v>16.8686276</v>
          </cell>
        </row>
        <row r="96">
          <cell r="B96">
            <v>12.183049565875198</v>
          </cell>
          <cell r="C96">
            <v>20.693984808537596</v>
          </cell>
          <cell r="D96">
            <v>13.6420548</v>
          </cell>
          <cell r="E96">
            <v>16.664864699999999</v>
          </cell>
        </row>
        <row r="97">
          <cell r="B97">
            <v>12.266457165542398</v>
          </cell>
          <cell r="C97">
            <v>20.195794723665319</v>
          </cell>
          <cell r="D97">
            <v>13.709322</v>
          </cell>
          <cell r="E97">
            <v>16.489030799999998</v>
          </cell>
        </row>
        <row r="98">
          <cell r="B98">
            <v>12.349864765209599</v>
          </cell>
          <cell r="C98">
            <v>19.757592848204794</v>
          </cell>
          <cell r="D98">
            <v>13.7765892</v>
          </cell>
          <cell r="E98">
            <v>16.336471066666668</v>
          </cell>
        </row>
        <row r="99">
          <cell r="B99">
            <v>12.433272364876798</v>
          </cell>
          <cell r="C99">
            <v>19.369907359617343</v>
          </cell>
          <cell r="D99">
            <v>13.8438564</v>
          </cell>
          <cell r="E99">
            <v>16.203510631578951</v>
          </cell>
        </row>
        <row r="100">
          <cell r="B100">
            <v>14.355798864</v>
          </cell>
          <cell r="C100">
            <v>16.789061388</v>
          </cell>
          <cell r="D100">
            <v>13.9111236</v>
          </cell>
          <cell r="E100">
            <v>16.087209600000001</v>
          </cell>
        </row>
        <row r="101">
          <cell r="B101">
            <v>14.4086274816</v>
          </cell>
          <cell r="C101">
            <v>16.674449568228571</v>
          </cell>
          <cell r="D101">
            <v>13.9783908</v>
          </cell>
          <cell r="E101">
            <v>15.985188057142855</v>
          </cell>
        </row>
        <row r="102">
          <cell r="B102">
            <v>14.461456099200001</v>
          </cell>
          <cell r="C102">
            <v>16.572658305600001</v>
          </cell>
          <cell r="D102">
            <v>14.045658</v>
          </cell>
          <cell r="E102">
            <v>15.8954988</v>
          </cell>
        </row>
        <row r="103">
          <cell r="B103">
            <v>14.514284716800002</v>
          </cell>
          <cell r="C103">
            <v>16.482015353530436</v>
          </cell>
          <cell r="D103">
            <v>14.112925199999999</v>
          </cell>
          <cell r="E103">
            <v>15.816533269565216</v>
          </cell>
        </row>
        <row r="104">
          <cell r="B104">
            <v>14.5671133344</v>
          </cell>
          <cell r="C104">
            <v>16.401127173199999</v>
          </cell>
          <cell r="D104">
            <v>14.180192399999999</v>
          </cell>
          <cell r="E104">
            <v>15.746951000000001</v>
          </cell>
        </row>
        <row r="105">
          <cell r="B105">
            <v>14.619941952</v>
          </cell>
          <cell r="C105">
            <v>16.328823192000002</v>
          </cell>
          <cell r="D105">
            <v>14.247459600000001</v>
          </cell>
          <cell r="E105">
            <v>15.685626000000003</v>
          </cell>
        </row>
        <row r="106">
          <cell r="B106">
            <v>14.672770569600001</v>
          </cell>
          <cell r="C106">
            <v>16.264112925415386</v>
          </cell>
          <cell r="D106">
            <v>14.314726800000001</v>
          </cell>
          <cell r="E106">
            <v>15.63160550769231</v>
          </cell>
        </row>
        <row r="107">
          <cell r="B107">
            <v>14.725599187200002</v>
          </cell>
          <cell r="C107">
            <v>16.206152627377779</v>
          </cell>
          <cell r="D107">
            <v>14.381994000000001</v>
          </cell>
          <cell r="E107">
            <v>15.584077911111114</v>
          </cell>
        </row>
        <row r="108">
          <cell r="B108">
            <v>14.7784278048</v>
          </cell>
          <cell r="C108">
            <v>16.15421908697143</v>
          </cell>
          <cell r="D108">
            <v>14.4492612</v>
          </cell>
          <cell r="E108">
            <v>15.542347542857142</v>
          </cell>
        </row>
        <row r="109">
          <cell r="B109">
            <v>14.831256422400001</v>
          </cell>
          <cell r="C109">
            <v>16.107688846510346</v>
          </cell>
          <cell r="D109">
            <v>14.5165284</v>
          </cell>
          <cell r="E109">
            <v>15.505814689655173</v>
          </cell>
        </row>
        <row r="110">
          <cell r="B110">
            <v>14.88408504</v>
          </cell>
          <cell r="C110">
            <v>16.066021576000001</v>
          </cell>
          <cell r="D110">
            <v>14.5837956</v>
          </cell>
          <cell r="E110">
            <v>15.473959600000001</v>
          </cell>
        </row>
        <row r="111">
          <cell r="B111">
            <v>14.936913657600003</v>
          </cell>
          <cell r="C111">
            <v>16.028746665445162</v>
          </cell>
        </row>
        <row r="112">
          <cell r="B112">
            <v>14.989742275200001</v>
          </cell>
          <cell r="C112">
            <v>15.995452331100001</v>
          </cell>
        </row>
        <row r="113">
          <cell r="B113">
            <v>15.042570892800001</v>
          </cell>
          <cell r="C113">
            <v>15.965776702400001</v>
          </cell>
        </row>
        <row r="114">
          <cell r="B114">
            <v>15.0953995104</v>
          </cell>
          <cell r="C114">
            <v>15.939400481788239</v>
          </cell>
        </row>
        <row r="115">
          <cell r="B115">
            <v>15.148228128000003</v>
          </cell>
          <cell r="C115">
            <v>15.916040862857146</v>
          </cell>
        </row>
        <row r="116">
          <cell r="B116">
            <v>15.201056745600001</v>
          </cell>
          <cell r="C116">
            <v>15.895446462133338</v>
          </cell>
        </row>
        <row r="117">
          <cell r="B117">
            <v>15.2538853632</v>
          </cell>
          <cell r="C117">
            <v>15.877393072735135</v>
          </cell>
        </row>
        <row r="118">
          <cell r="B118">
            <v>15.306713980800001</v>
          </cell>
          <cell r="C118">
            <v>15.861680088505265</v>
          </cell>
        </row>
        <row r="119">
          <cell r="B119">
            <v>15.359542598400003</v>
          </cell>
          <cell r="C119">
            <v>15.848127478276924</v>
          </cell>
        </row>
        <row r="120">
          <cell r="B120">
            <v>15.412371216</v>
          </cell>
          <cell r="C120">
            <v>15.836573214000003</v>
          </cell>
        </row>
        <row r="121">
          <cell r="B121">
            <v>15.4651998336</v>
          </cell>
          <cell r="C121">
            <v>15.826871075239024</v>
          </cell>
        </row>
        <row r="122">
          <cell r="B122">
            <v>15.518028451200001</v>
          </cell>
          <cell r="C122">
            <v>15.818888767314288</v>
          </cell>
        </row>
        <row r="123">
          <cell r="B123">
            <v>15.570857068800002</v>
          </cell>
          <cell r="C123">
            <v>15.812506302027909</v>
          </cell>
        </row>
        <row r="124">
          <cell r="B124">
            <v>15.623685686400002</v>
          </cell>
          <cell r="C124">
            <v>15.807614599200001</v>
          </cell>
        </row>
        <row r="125">
          <cell r="B125">
            <v>15.676514304000001</v>
          </cell>
          <cell r="C125">
            <v>15.804114274666668</v>
          </cell>
        </row>
        <row r="126">
          <cell r="B126">
            <v>15.729342921600001</v>
          </cell>
          <cell r="C126">
            <v>15.801914586365216</v>
          </cell>
        </row>
        <row r="127">
          <cell r="B127">
            <v>15.782171539200004</v>
          </cell>
          <cell r="C127">
            <v>15.800932514961701</v>
          </cell>
        </row>
        <row r="128">
          <cell r="B128">
            <v>15.835000156800001</v>
          </cell>
          <cell r="C128">
            <v>15.801091959400004</v>
          </cell>
        </row>
        <row r="129">
          <cell r="B129">
            <v>15.887828774399999</v>
          </cell>
          <cell r="C129">
            <v>15.802323030955106</v>
          </cell>
        </row>
        <row r="130">
          <cell r="B130">
            <v>15.940657392000002</v>
          </cell>
          <cell r="C130">
            <v>15.804561432000003</v>
          </cell>
        </row>
        <row r="131">
          <cell r="B131">
            <v>15.993486009600002</v>
          </cell>
          <cell r="C131">
            <v>15.807747907858827</v>
          </cell>
        </row>
        <row r="132">
          <cell r="B132">
            <v>16.046314627200001</v>
          </cell>
          <cell r="C132">
            <v>15.811827761907693</v>
          </cell>
        </row>
        <row r="133">
          <cell r="B133">
            <v>16.0991432448</v>
          </cell>
          <cell r="C133">
            <v>15.816750425569815</v>
          </cell>
        </row>
        <row r="134">
          <cell r="B134">
            <v>16.1519718624</v>
          </cell>
          <cell r="C134">
            <v>15.822469076088892</v>
          </cell>
        </row>
        <row r="135">
          <cell r="B135">
            <v>16.204800480000003</v>
          </cell>
          <cell r="C135">
            <v>15.828940296000004</v>
          </cell>
        </row>
        <row r="136">
          <cell r="B136">
            <v>16.257629097599999</v>
          </cell>
          <cell r="C136">
            <v>15.836123769085713</v>
          </cell>
        </row>
        <row r="137">
          <cell r="B137">
            <v>16.310457715200002</v>
          </cell>
          <cell r="C137">
            <v>15.843982008336843</v>
          </cell>
        </row>
        <row r="138">
          <cell r="B138">
            <v>16.363286332800001</v>
          </cell>
          <cell r="C138">
            <v>15.852480112055174</v>
          </cell>
        </row>
        <row r="139">
          <cell r="B139">
            <v>16.416114950400004</v>
          </cell>
          <cell r="C139">
            <v>15.861585544759325</v>
          </cell>
        </row>
        <row r="140">
          <cell r="B140">
            <v>16.468943568</v>
          </cell>
          <cell r="C140">
            <v>15.871267939999999</v>
          </cell>
        </row>
      </sheetData>
      <sheetData sheetId="6" refreshError="1">
        <row r="86">
          <cell r="B86">
            <v>14.2936554173952</v>
          </cell>
        </row>
        <row r="115">
          <cell r="C115">
            <v>18.186276850894288</v>
          </cell>
        </row>
        <row r="116">
          <cell r="C116">
            <v>18.044898316154669</v>
          </cell>
        </row>
        <row r="117">
          <cell r="C117">
            <v>17.912069266985188</v>
          </cell>
        </row>
        <row r="118">
          <cell r="C118">
            <v>17.787114743998739</v>
          </cell>
        </row>
        <row r="119">
          <cell r="C119">
            <v>17.669429014412</v>
          </cell>
        </row>
        <row r="120">
          <cell r="C120">
            <v>17.558466918720001</v>
          </cell>
        </row>
        <row r="121">
          <cell r="C121">
            <v>17.45373648371093</v>
          </cell>
        </row>
        <row r="122">
          <cell r="C122">
            <v>17.354792590764571</v>
          </cell>
        </row>
        <row r="123">
          <cell r="C123">
            <v>17.261231527644</v>
          </cell>
        </row>
        <row r="124">
          <cell r="C124">
            <v>17.172686283224728</v>
          </cell>
        </row>
        <row r="125">
          <cell r="C125">
            <v>17.088822469593332</v>
          </cell>
        </row>
        <row r="126">
          <cell r="C126">
            <v>17.009334776046263</v>
          </cell>
        </row>
        <row r="127">
          <cell r="C127">
            <v>16.933943875769618</v>
          </cell>
        </row>
        <row r="128">
          <cell r="C128">
            <v>16.862393719184002</v>
          </cell>
        </row>
        <row r="129">
          <cell r="C129">
            <v>16.794449158716489</v>
          </cell>
        </row>
        <row r="130">
          <cell r="C130">
            <v>16.729893858600001</v>
          </cell>
        </row>
        <row r="131">
          <cell r="C131">
            <v>16.668528450578592</v>
          </cell>
        </row>
        <row r="132">
          <cell r="C132">
            <v>16.610168902416003</v>
          </cell>
        </row>
        <row r="133">
          <cell r="C133">
            <v>16.554645071101362</v>
          </cell>
        </row>
        <row r="134">
          <cell r="C134">
            <v>16.501799416809778</v>
          </cell>
        </row>
        <row r="135">
          <cell r="C135">
            <v>16.451485857158183</v>
          </cell>
        </row>
        <row r="136">
          <cell r="C136">
            <v>16.403568744219431</v>
          </cell>
        </row>
        <row r="137">
          <cell r="C137">
            <v>16.357921949219161</v>
          </cell>
        </row>
        <row r="138">
          <cell r="C138">
            <v>16.314428041919172</v>
          </cell>
        </row>
        <row r="139">
          <cell r="C139">
            <v>16.272977553453355</v>
          </cell>
        </row>
        <row r="140">
          <cell r="C140">
            <v>16.233468312879999</v>
          </cell>
        </row>
        <row r="141">
          <cell r="C141">
            <v>16.19580484899128</v>
          </cell>
        </row>
        <row r="142">
          <cell r="C142">
            <v>16.159897850012129</v>
          </cell>
        </row>
        <row r="143">
          <cell r="C143">
            <v>16.125663674756382</v>
          </cell>
        </row>
        <row r="144">
          <cell r="C144">
            <v>16.093023909612</v>
          </cell>
        </row>
        <row r="145">
          <cell r="C145">
            <v>16.061904966420002</v>
          </cell>
        </row>
        <row r="146">
          <cell r="C146">
            <v>16.032237716909819</v>
          </cell>
        </row>
        <row r="147">
          <cell r="C147">
            <v>16.003957159871824</v>
          </cell>
        </row>
        <row r="148">
          <cell r="C148">
            <v>15.977002117696944</v>
          </cell>
        </row>
        <row r="149">
          <cell r="C149">
            <v>15.951314959304174</v>
          </cell>
        </row>
        <row r="150">
          <cell r="C150">
            <v>15.926841346817143</v>
          </cell>
        </row>
        <row r="151">
          <cell r="C151">
            <v>15.903530003648282</v>
          </cell>
        </row>
        <row r="152">
          <cell r="C152">
            <v>15.881332501909334</v>
          </cell>
        </row>
        <row r="153">
          <cell r="C153">
            <v>15.860203067294957</v>
          </cell>
        </row>
        <row r="154">
          <cell r="C154">
            <v>15.840098399786598</v>
          </cell>
        </row>
        <row r="155">
          <cell r="C155">
            <v>15.8209775087</v>
          </cell>
        </row>
        <row r="156">
          <cell r="C156">
            <v>15.80280156075537</v>
          </cell>
        </row>
        <row r="157">
          <cell r="C157">
            <v>15.785533739986132</v>
          </cell>
        </row>
        <row r="158">
          <cell r="C158">
            <v>15.769139118424</v>
          </cell>
        </row>
        <row r="159">
          <cell r="C159">
            <v>15.753584536605418</v>
          </cell>
        </row>
        <row r="160">
          <cell r="C160">
            <v>15.738838493040001</v>
          </cell>
        </row>
        <row r="161">
          <cell r="C161">
            <v>15.724871041866519</v>
          </cell>
        </row>
        <row r="162">
          <cell r="C162">
            <v>15.711653697997463</v>
          </cell>
        </row>
        <row r="163">
          <cell r="C163">
            <v>15.699159349120626</v>
          </cell>
        </row>
        <row r="164">
          <cell r="C164">
            <v>15.687362173986287</v>
          </cell>
        </row>
        <row r="165">
          <cell r="C165">
            <v>15.676237566462353</v>
          </cell>
        </row>
        <row r="166">
          <cell r="C166">
            <v>15.665762064887998</v>
          </cell>
        </row>
        <row r="167">
          <cell r="C167">
            <v>15.655913286299448</v>
          </cell>
        </row>
        <row r="168">
          <cell r="C168">
            <v>15.646669865140364</v>
          </cell>
        </row>
        <row r="169">
          <cell r="C169">
            <v>15.638011396104135</v>
          </cell>
        </row>
        <row r="170">
          <cell r="C170">
            <v>15.629918380786666</v>
          </cell>
        </row>
        <row r="171">
          <cell r="C171">
            <v>15.622372177856571</v>
          </cell>
        </row>
        <row r="172">
          <cell r="C172">
            <v>15.61535495647513</v>
          </cell>
        </row>
        <row r="173">
          <cell r="C173">
            <v>15.608849652721419</v>
          </cell>
        </row>
        <row r="174">
          <cell r="C174">
            <v>15.60283992879881</v>
          </cell>
        </row>
        <row r="175">
          <cell r="C175">
            <v>15.597310134817896</v>
          </cell>
        </row>
        <row r="176">
          <cell r="C176">
            <v>15.592245272968</v>
          </cell>
        </row>
        <row r="177">
          <cell r="C177">
            <v>15.587630963904868</v>
          </cell>
        </row>
        <row r="178">
          <cell r="C178">
            <v>15.583453415196246</v>
          </cell>
        </row>
        <row r="179">
          <cell r="C179">
            <v>15.579699391679879</v>
          </cell>
        </row>
        <row r="180">
          <cell r="C180">
            <v>15.576356187600002</v>
          </cell>
        </row>
        <row r="181">
          <cell r="C181">
            <v>15.573411600399091</v>
          </cell>
        </row>
        <row r="182">
          <cell r="C182">
            <v>15.570853906051292</v>
          </cell>
        </row>
        <row r="183">
          <cell r="C183">
            <v>15.568671835832738</v>
          </cell>
        </row>
        <row r="184">
          <cell r="C184">
            <v>15.566854554432</v>
          </cell>
        </row>
        <row r="185">
          <cell r="C185">
            <v>15.565391639311429</v>
          </cell>
        </row>
        <row r="186">
          <cell r="C186">
            <v>15.56427306123668</v>
          </cell>
        </row>
        <row r="187">
          <cell r="C187">
            <v>15.563489165898055</v>
          </cell>
        </row>
        <row r="188">
          <cell r="C188">
            <v>15.563030656552892</v>
          </cell>
        </row>
        <row r="189">
          <cell r="C189">
            <v>15.562888577623376</v>
          </cell>
        </row>
        <row r="190">
          <cell r="C190">
            <v>15.563054299189091</v>
          </cell>
        </row>
      </sheetData>
      <sheetData sheetId="7" refreshError="1">
        <row r="86">
          <cell r="B86">
            <v>12.852652706944001</v>
          </cell>
          <cell r="E86">
            <v>23.21093860954667</v>
          </cell>
        </row>
        <row r="87">
          <cell r="E87">
            <v>21.620483059931427</v>
          </cell>
        </row>
        <row r="88">
          <cell r="B88">
            <v>13.432628553792</v>
          </cell>
          <cell r="C88">
            <v>30.356448940096005</v>
          </cell>
          <cell r="D88">
            <v>12.662539907679999</v>
          </cell>
          <cell r="E88">
            <v>20.476373909839999</v>
          </cell>
        </row>
        <row r="89">
          <cell r="B89">
            <v>13.722616477216</v>
          </cell>
          <cell r="C89">
            <v>28.492134892919111</v>
          </cell>
          <cell r="D89">
            <v>13.052400004639999</v>
          </cell>
          <cell r="E89">
            <v>19.629829026097777</v>
          </cell>
        </row>
        <row r="90">
          <cell r="B90">
            <v>14.012604400640003</v>
          </cell>
          <cell r="C90">
            <v>27.029682447520003</v>
          </cell>
          <cell r="D90">
            <v>13.442260101600001</v>
          </cell>
          <cell r="E90">
            <v>18.991579128800002</v>
          </cell>
        </row>
        <row r="91">
          <cell r="B91">
            <v>14.302592324063999</v>
          </cell>
          <cell r="C91">
            <v>25.859492985231999</v>
          </cell>
          <cell r="D91">
            <v>13.83212019856</v>
          </cell>
          <cell r="E91">
            <v>18.50481649437091</v>
          </cell>
        </row>
        <row r="92">
          <cell r="B92">
            <v>14.592580247488002</v>
          </cell>
          <cell r="C92">
            <v>24.908500760277331</v>
          </cell>
          <cell r="D92">
            <v>14.22198029552</v>
          </cell>
          <cell r="E92">
            <v>18.131669307093336</v>
          </cell>
        </row>
        <row r="93">
          <cell r="B93">
            <v>14.882568170912002</v>
          </cell>
          <cell r="C93">
            <v>24.126121794809844</v>
          </cell>
          <cell r="D93">
            <v>14.611840392479998</v>
          </cell>
          <cell r="E93">
            <v>17.845918617624616</v>
          </cell>
        </row>
        <row r="94">
          <cell r="B94">
            <v>15.172556094336</v>
          </cell>
          <cell r="C94">
            <v>23.476224676082289</v>
          </cell>
          <cell r="D94">
            <v>15.001700489439999</v>
          </cell>
          <cell r="E94">
            <v>17.628836605005716</v>
          </cell>
        </row>
        <row r="95">
          <cell r="B95">
            <v>15.462544017760001</v>
          </cell>
          <cell r="C95">
            <v>22.932313034746663</v>
          </cell>
          <cell r="D95">
            <v>15.391560586400001</v>
          </cell>
          <cell r="E95">
            <v>17.466689533866667</v>
          </cell>
        </row>
        <row r="96">
          <cell r="B96">
            <v>15.752531941184001</v>
          </cell>
          <cell r="C96">
            <v>22.474514593791998</v>
          </cell>
          <cell r="D96">
            <v>15.78142068336</v>
          </cell>
          <cell r="E96">
            <v>17.349177102679999</v>
          </cell>
        </row>
        <row r="97">
          <cell r="B97">
            <v>16.042519864608</v>
          </cell>
          <cell r="C97">
            <v>22.087632906092239</v>
          </cell>
          <cell r="D97">
            <v>16.17128078032</v>
          </cell>
          <cell r="E97">
            <v>17.26842261027765</v>
          </cell>
        </row>
        <row r="98">
          <cell r="B98">
            <v>16.332507788032</v>
          </cell>
          <cell r="C98">
            <v>21.759848512771555</v>
          </cell>
          <cell r="D98">
            <v>16.561140877280003</v>
          </cell>
          <cell r="E98">
            <v>17.218299733528891</v>
          </cell>
        </row>
        <row r="99">
          <cell r="B99">
            <v>16.622495711456001</v>
          </cell>
          <cell r="C99">
            <v>21.481830262085893</v>
          </cell>
          <cell r="D99">
            <v>16.951000974239999</v>
          </cell>
          <cell r="E99">
            <v>17.193971901541055</v>
          </cell>
        </row>
        <row r="100">
          <cell r="B100">
            <v>13.808259691999998</v>
          </cell>
          <cell r="C100">
            <v>17.326186787199997</v>
          </cell>
          <cell r="D100">
            <v>17.340861071199999</v>
          </cell>
          <cell r="E100">
            <v>17.191569857600001</v>
          </cell>
        </row>
        <row r="101">
          <cell r="B101">
            <v>14.065171983679999</v>
          </cell>
          <cell r="C101">
            <v>17.164783408659048</v>
          </cell>
          <cell r="D101">
            <v>17.730721168159999</v>
          </cell>
          <cell r="E101">
            <v>17.207961346270476</v>
          </cell>
        </row>
        <row r="102">
          <cell r="B102">
            <v>14.322084275359998</v>
          </cell>
          <cell r="C102">
            <v>17.029730895970911</v>
          </cell>
          <cell r="D102">
            <v>18.120581265119998</v>
          </cell>
          <cell r="E102">
            <v>17.240583613105454</v>
          </cell>
        </row>
        <row r="103">
          <cell r="B103">
            <v>14.578996567039997</v>
          </cell>
          <cell r="C103">
            <v>16.917592179676522</v>
          </cell>
          <cell r="D103">
            <v>18.510441362080002</v>
          </cell>
          <cell r="E103">
            <v>17.287319600083478</v>
          </cell>
        </row>
        <row r="104">
          <cell r="B104">
            <v>14.83590885872</v>
          </cell>
          <cell r="C104">
            <v>16.825503035226664</v>
          </cell>
          <cell r="D104">
            <v>18.900301459039998</v>
          </cell>
          <cell r="E104">
            <v>17.346405092186668</v>
          </cell>
        </row>
        <row r="105">
          <cell r="B105">
            <v>15.092821150399999</v>
          </cell>
          <cell r="C105">
            <v>16.751057513999996</v>
          </cell>
          <cell r="D105">
            <v>19.290161556000001</v>
          </cell>
          <cell r="E105">
            <v>17.416358148800001</v>
          </cell>
        </row>
        <row r="106">
          <cell r="B106">
            <v>15.349733442079998</v>
          </cell>
          <cell r="C106">
            <v>16.692219813316918</v>
          </cell>
          <cell r="D106">
            <v>19.680021652960001</v>
          </cell>
          <cell r="E106">
            <v>17.495924820172306</v>
          </cell>
        </row>
        <row r="107">
          <cell r="B107">
            <v>15.606645733759999</v>
          </cell>
          <cell r="C107">
            <v>16.647255730894816</v>
          </cell>
          <cell r="D107">
            <v>20.069881749919997</v>
          </cell>
          <cell r="E107">
            <v>17.584036926885926</v>
          </cell>
        </row>
        <row r="108">
          <cell r="B108">
            <v>15.863558025439998</v>
          </cell>
          <cell r="C108">
            <v>16.614678807634284</v>
          </cell>
          <cell r="D108">
            <v>20.45974184688</v>
          </cell>
          <cell r="E108">
            <v>17.679778886582856</v>
          </cell>
        </row>
        <row r="109">
          <cell r="B109">
            <v>16.120470317119999</v>
          </cell>
          <cell r="C109">
            <v>16.59320761327724</v>
          </cell>
          <cell r="D109">
            <v>20.84960194384</v>
          </cell>
          <cell r="E109">
            <v>17.782361404126895</v>
          </cell>
        </row>
        <row r="110">
          <cell r="B110">
            <v>16.377382608799998</v>
          </cell>
          <cell r="C110">
            <v>16.581731574933332</v>
          </cell>
          <cell r="D110">
            <v>21.239462040799999</v>
          </cell>
          <cell r="E110">
            <v>17.891100423733334</v>
          </cell>
        </row>
        <row r="111">
          <cell r="B111">
            <v>16.634294900479997</v>
          </cell>
          <cell r="C111">
            <v>16.579283419439999</v>
          </cell>
        </row>
        <row r="112">
          <cell r="B112">
            <v>16.891207192159996</v>
          </cell>
          <cell r="C112">
            <v>16.585016782779999</v>
          </cell>
        </row>
        <row r="113">
          <cell r="B113">
            <v>17.148119483839999</v>
          </cell>
          <cell r="C113">
            <v>16.598187890513938</v>
          </cell>
        </row>
        <row r="114">
          <cell r="B114">
            <v>17.405031775519998</v>
          </cell>
          <cell r="C114">
            <v>16.618140471077645</v>
          </cell>
        </row>
        <row r="115">
          <cell r="B115">
            <v>17.661944067199997</v>
          </cell>
          <cell r="C115">
            <v>16.644293255371426</v>
          </cell>
        </row>
        <row r="116">
          <cell r="B116">
            <v>17.918856358879996</v>
          </cell>
          <cell r="C116">
            <v>16.676129559751107</v>
          </cell>
        </row>
        <row r="117">
          <cell r="B117">
            <v>18.175768650559998</v>
          </cell>
          <cell r="C117">
            <v>16.713188558263784</v>
          </cell>
        </row>
        <row r="118">
          <cell r="B118">
            <v>18.432680942239998</v>
          </cell>
          <cell r="C118">
            <v>16.75505793295158</v>
          </cell>
        </row>
        <row r="119">
          <cell r="B119">
            <v>18.689593233919997</v>
          </cell>
          <cell r="C119">
            <v>16.80136765487795</v>
          </cell>
        </row>
        <row r="120">
          <cell r="B120">
            <v>18.946505525599999</v>
          </cell>
          <cell r="C120">
            <v>16.851784697999996</v>
          </cell>
        </row>
        <row r="121">
          <cell r="B121">
            <v>19.203417817279998</v>
          </cell>
          <cell r="C121">
            <v>16.906008526620486</v>
          </cell>
        </row>
        <row r="122">
          <cell r="B122">
            <v>19.460330108960001</v>
          </cell>
          <cell r="C122">
            <v>16.963767227489523</v>
          </cell>
        </row>
        <row r="123">
          <cell r="B123">
            <v>19.71724240064</v>
          </cell>
          <cell r="C123">
            <v>17.024814181613024</v>
          </cell>
        </row>
        <row r="124">
          <cell r="B124">
            <v>19.974154692319999</v>
          </cell>
          <cell r="C124">
            <v>17.088925189905453</v>
          </cell>
        </row>
        <row r="125">
          <cell r="B125">
            <v>20.231066984000002</v>
          </cell>
          <cell r="C125">
            <v>17.155895982088886</v>
          </cell>
        </row>
        <row r="126">
          <cell r="B126">
            <v>20.487979275679994</v>
          </cell>
          <cell r="C126">
            <v>17.225540050518259</v>
          </cell>
        </row>
        <row r="127">
          <cell r="B127">
            <v>20.744891567359996</v>
          </cell>
          <cell r="C127">
            <v>17.297686760539573</v>
          </cell>
        </row>
        <row r="128">
          <cell r="B128">
            <v>21.001803859040002</v>
          </cell>
          <cell r="C128">
            <v>17.372179697053333</v>
          </cell>
        </row>
        <row r="129">
          <cell r="B129">
            <v>21.258716150719994</v>
          </cell>
          <cell r="C129">
            <v>17.448875213539587</v>
          </cell>
        </row>
        <row r="130">
          <cell r="B130">
            <v>21.515628442399997</v>
          </cell>
          <cell r="C130">
            <v>17.527641155199998</v>
          </cell>
        </row>
      </sheetData>
      <sheetData sheetId="8" refreshError="1">
        <row r="8">
          <cell r="A8">
            <v>5</v>
          </cell>
        </row>
        <row r="88">
          <cell r="B88">
            <v>13.432628553792</v>
          </cell>
          <cell r="C88">
            <v>30.356448940096005</v>
          </cell>
          <cell r="D88">
            <v>10.89150688704</v>
          </cell>
          <cell r="E88">
            <v>25.568168502719999</v>
          </cell>
        </row>
        <row r="89">
          <cell r="B89">
            <v>13.722616477216</v>
          </cell>
          <cell r="C89">
            <v>28.492134892919111</v>
          </cell>
          <cell r="D89">
            <v>11.135890293120001</v>
          </cell>
          <cell r="E89">
            <v>23.951005179093336</v>
          </cell>
        </row>
        <row r="90">
          <cell r="B90">
            <v>11.682603967871998</v>
          </cell>
          <cell r="C90">
            <v>25.950679633535998</v>
          </cell>
          <cell r="D90">
            <v>11.3802736992</v>
          </cell>
          <cell r="E90">
            <v>22.681712860799998</v>
          </cell>
        </row>
        <row r="91">
          <cell r="B91">
            <v>11.7660115675392</v>
          </cell>
          <cell r="C91">
            <v>24.657373100278686</v>
          </cell>
          <cell r="D91">
            <v>11.624657105279999</v>
          </cell>
          <cell r="E91">
            <v>21.665417637294542</v>
          </cell>
        </row>
        <row r="92">
          <cell r="B92">
            <v>11.849419167206399</v>
          </cell>
          <cell r="C92">
            <v>23.586568289203196</v>
          </cell>
          <cell r="D92">
            <v>11.869040511360001</v>
          </cell>
          <cell r="E92">
            <v>20.838870234879998</v>
          </cell>
        </row>
        <row r="93">
          <cell r="B93">
            <v>11.932826766873598</v>
          </cell>
          <cell r="C93">
            <v>22.686918649036798</v>
          </cell>
          <cell r="D93">
            <v>12.11342391744</v>
          </cell>
          <cell r="E93">
            <v>20.158282694843077</v>
          </cell>
        </row>
        <row r="94">
          <cell r="B94">
            <v>12.016234366540798</v>
          </cell>
          <cell r="C94">
            <v>21.921748071727542</v>
          </cell>
          <cell r="D94">
            <v>12.357807323519998</v>
          </cell>
          <cell r="E94">
            <v>19.592377903817145</v>
          </cell>
        </row>
        <row r="95">
          <cell r="B95">
            <v>12.099641966208001</v>
          </cell>
          <cell r="C95">
            <v>21.264160744703997</v>
          </cell>
          <cell r="D95">
            <v>12.6021907296</v>
          </cell>
          <cell r="E95">
            <v>19.118219312000001</v>
          </cell>
        </row>
        <row r="96">
          <cell r="B96">
            <v>12.183049565875198</v>
          </cell>
          <cell r="C96">
            <v>20.693984808537596</v>
          </cell>
          <cell r="D96">
            <v>12.846574135680001</v>
          </cell>
          <cell r="E96">
            <v>18.718604507039998</v>
          </cell>
        </row>
        <row r="97">
          <cell r="B97">
            <v>12.266457165542398</v>
          </cell>
          <cell r="C97">
            <v>20.195794723665319</v>
          </cell>
          <cell r="D97">
            <v>13.09095754176</v>
          </cell>
          <cell r="E97">
            <v>18.380378703021176</v>
          </cell>
        </row>
        <row r="98">
          <cell r="B98">
            <v>12.349864765209599</v>
          </cell>
          <cell r="C98">
            <v>19.757592848204794</v>
          </cell>
          <cell r="D98">
            <v>13.335340947839999</v>
          </cell>
          <cell r="E98">
            <v>18.093310399786667</v>
          </cell>
        </row>
        <row r="99">
          <cell r="B99">
            <v>12.433272364876798</v>
          </cell>
          <cell r="C99">
            <v>19.369907359617343</v>
          </cell>
          <cell r="D99">
            <v>13.57972435392</v>
          </cell>
          <cell r="E99">
            <v>17.849322097212632</v>
          </cell>
        </row>
        <row r="100">
          <cell r="B100">
            <v>12.516679964544</v>
          </cell>
          <cell r="C100">
            <v>19.025160799871998</v>
          </cell>
          <cell r="D100">
            <v>13.82410776</v>
          </cell>
          <cell r="E100">
            <v>17.641951795199997</v>
          </cell>
        </row>
        <row r="101">
          <cell r="B101">
            <v>12.600087564211199</v>
          </cell>
          <cell r="C101">
            <v>18.717219036277026</v>
          </cell>
          <cell r="D101">
            <v>14.068491166080001</v>
          </cell>
          <cell r="E101">
            <v>17.465968350811426</v>
          </cell>
        </row>
        <row r="102">
          <cell r="B102">
            <v>12.683495163878398</v>
          </cell>
          <cell r="C102">
            <v>18.441063232993745</v>
          </cell>
          <cell r="D102">
            <v>14.312874572159998</v>
          </cell>
          <cell r="E102">
            <v>17.317091738007267</v>
          </cell>
        </row>
        <row r="103">
          <cell r="B103">
            <v>12.766902763545598</v>
          </cell>
          <cell r="C103">
            <v>18.192547395198886</v>
          </cell>
          <cell r="D103">
            <v>14.557257978240001</v>
          </cell>
          <cell r="E103">
            <v>17.191786283102608</v>
          </cell>
        </row>
        <row r="104">
          <cell r="B104">
            <v>12.850310363212799</v>
          </cell>
          <cell r="C104">
            <v>17.968216527206398</v>
          </cell>
          <cell r="D104">
            <v>14.801641384319998</v>
          </cell>
          <cell r="E104">
            <v>17.087105591359997</v>
          </cell>
        </row>
        <row r="105">
          <cell r="B105">
            <v>12.933717962879998</v>
          </cell>
          <cell r="C105">
            <v>17.765168432639999</v>
          </cell>
          <cell r="D105">
            <v>15.046024790399999</v>
          </cell>
          <cell r="E105">
            <v>17.000574691200001</v>
          </cell>
        </row>
        <row r="106">
          <cell r="B106">
            <v>13.017125562547198</v>
          </cell>
          <cell r="C106">
            <v>17.580947406873598</v>
          </cell>
          <cell r="D106">
            <v>15.29040819648</v>
          </cell>
          <cell r="E106">
            <v>16.930099375901538</v>
          </cell>
        </row>
        <row r="107">
          <cell r="B107">
            <v>13.100533162214399</v>
          </cell>
          <cell r="C107">
            <v>17.413461553373864</v>
          </cell>
          <cell r="D107">
            <v>15.534791602559999</v>
          </cell>
          <cell r="E107">
            <v>16.873895691591109</v>
          </cell>
        </row>
        <row r="108">
          <cell r="B108">
            <v>13.183940761881599</v>
          </cell>
          <cell r="C108">
            <v>17.260917817969368</v>
          </cell>
          <cell r="D108">
            <v>15.779175008640001</v>
          </cell>
          <cell r="E108">
            <v>16.830434534948569</v>
          </cell>
        </row>
        <row r="109">
          <cell r="B109">
            <v>13.267348361548798</v>
          </cell>
          <cell r="C109">
            <v>17.121770464305431</v>
          </cell>
          <cell r="D109">
            <v>16.023558414720004</v>
          </cell>
          <cell r="E109">
            <v>16.798397713456549</v>
          </cell>
        </row>
        <row r="110">
          <cell r="B110">
            <v>13.350755961215999</v>
          </cell>
          <cell r="C110">
            <v>16.994679854207995</v>
          </cell>
          <cell r="D110">
            <v>16.267941820800001</v>
          </cell>
          <cell r="E110">
            <v>16.776642793600001</v>
          </cell>
        </row>
        <row r="111">
          <cell r="B111">
            <v>13.434163560883198</v>
          </cell>
          <cell r="C111">
            <v>16.878479206041597</v>
          </cell>
        </row>
        <row r="112">
          <cell r="B112">
            <v>13.5175711605504</v>
          </cell>
          <cell r="C112">
            <v>16.772147585875196</v>
          </cell>
        </row>
        <row r="113">
          <cell r="B113">
            <v>13.600978760217599</v>
          </cell>
          <cell r="C113">
            <v>16.674787809345162</v>
          </cell>
        </row>
        <row r="114">
          <cell r="B114">
            <v>13.684386359884797</v>
          </cell>
          <cell r="C114">
            <v>16.585608243189455</v>
          </cell>
        </row>
        <row r="115">
          <cell r="B115">
            <v>13.767793959551998</v>
          </cell>
          <cell r="C115">
            <v>16.503907726518854</v>
          </cell>
        </row>
        <row r="116">
          <cell r="B116">
            <v>13.8512015592192</v>
          </cell>
          <cell r="C116">
            <v>16.429063005209596</v>
          </cell>
        </row>
        <row r="117">
          <cell r="B117">
            <v>13.934609158886399</v>
          </cell>
          <cell r="C117">
            <v>16.360518203962116</v>
          </cell>
        </row>
        <row r="118">
          <cell r="B118">
            <v>14.0180167585536</v>
          </cell>
          <cell r="C118">
            <v>16.297775960666268</v>
          </cell>
        </row>
        <row r="119">
          <cell r="B119">
            <v>14.101424358220799</v>
          </cell>
          <cell r="C119">
            <v>16.240389924710396</v>
          </cell>
        </row>
        <row r="120">
          <cell r="B120">
            <v>16.122657369599999</v>
          </cell>
          <cell r="C120">
            <v>16.789206374399999</v>
          </cell>
        </row>
        <row r="121">
          <cell r="B121">
            <v>16.508979548159999</v>
          </cell>
          <cell r="C121">
            <v>16.777660327680003</v>
          </cell>
        </row>
        <row r="122">
          <cell r="B122">
            <v>16.89530172672</v>
          </cell>
          <cell r="C122">
            <v>16.775862239817144</v>
          </cell>
        </row>
        <row r="123">
          <cell r="B123">
            <v>17.281623905280004</v>
          </cell>
          <cell r="C123">
            <v>16.783132020658606</v>
          </cell>
        </row>
        <row r="124">
          <cell r="B124">
            <v>17.66794608384</v>
          </cell>
          <cell r="C124">
            <v>16.79885140642909</v>
          </cell>
        </row>
        <row r="125">
          <cell r="B125">
            <v>18.054268262400001</v>
          </cell>
          <cell r="C125">
            <v>16.822457090133334</v>
          </cell>
        </row>
        <row r="126">
          <cell r="B126">
            <v>18.440590440960001</v>
          </cell>
          <cell r="C126">
            <v>16.853434747993045</v>
          </cell>
        </row>
        <row r="127">
          <cell r="B127">
            <v>18.826912619520002</v>
          </cell>
          <cell r="C127">
            <v>16.89131382846638</v>
          </cell>
        </row>
        <row r="128">
          <cell r="B128">
            <v>19.213234798079998</v>
          </cell>
          <cell r="C128">
            <v>16.935662992639998</v>
          </cell>
        </row>
        <row r="129">
          <cell r="B129">
            <v>19.599556976639999</v>
          </cell>
          <cell r="C129">
            <v>16.986086112940406</v>
          </cell>
        </row>
        <row r="130">
          <cell r="B130">
            <v>19.985879155199999</v>
          </cell>
          <cell r="C130">
            <v>17.042218752</v>
          </cell>
        </row>
      </sheetData>
      <sheetData sheetId="9" refreshError="1">
        <row r="86">
          <cell r="B86">
            <v>14.2936554173952</v>
          </cell>
          <cell r="C86">
            <v>42.024148111897595</v>
          </cell>
          <cell r="D86">
            <v>12.098936467200001</v>
          </cell>
          <cell r="E86">
            <v>32.547108316799999</v>
          </cell>
        </row>
        <row r="87">
          <cell r="B87">
            <v>14.556302705894399</v>
          </cell>
          <cell r="C87">
            <v>38.081409676147196</v>
          </cell>
          <cell r="D87">
            <v>13.261619184000001</v>
          </cell>
          <cell r="E87">
            <v>29.708989675200002</v>
          </cell>
        </row>
        <row r="88">
          <cell r="B88">
            <v>14.818949994393602</v>
          </cell>
          <cell r="C88">
            <v>35.157186760396797</v>
          </cell>
          <cell r="D88">
            <v>14.424301900800003</v>
          </cell>
          <cell r="E88">
            <v>27.7257360336</v>
          </cell>
        </row>
        <row r="89">
          <cell r="B89">
            <v>15.081597282892799</v>
          </cell>
          <cell r="C89">
            <v>32.911974191313071</v>
          </cell>
          <cell r="D89">
            <v>15.586984617600002</v>
          </cell>
          <cell r="E89">
            <v>26.312392392</v>
          </cell>
        </row>
        <row r="90">
          <cell r="B90">
            <v>15.344244571392</v>
          </cell>
          <cell r="C90">
            <v>31.142068864896004</v>
          </cell>
          <cell r="D90">
            <v>16.749667334400002</v>
          </cell>
          <cell r="E90">
            <v>25.297985750399999</v>
          </cell>
        </row>
        <row r="91">
          <cell r="B91">
            <v>15.606891859891201</v>
          </cell>
          <cell r="C91">
            <v>29.717841533145599</v>
          </cell>
          <cell r="D91">
            <v>17.912350051200001</v>
          </cell>
          <cell r="E91">
            <v>24.573715108800002</v>
          </cell>
        </row>
        <row r="92">
          <cell r="B92">
            <v>15.869539148390402</v>
          </cell>
          <cell r="C92">
            <v>28.552872697395198</v>
          </cell>
          <cell r="D92">
            <v>19.075032767999996</v>
          </cell>
          <cell r="E92">
            <v>24.067046467200001</v>
          </cell>
        </row>
        <row r="93">
          <cell r="B93">
            <v>16.132186436889601</v>
          </cell>
          <cell r="C93">
            <v>27.587333473952491</v>
          </cell>
          <cell r="D93">
            <v>20.237715484800002</v>
          </cell>
          <cell r="E93">
            <v>23.727763979446156</v>
          </cell>
        </row>
        <row r="94">
          <cell r="B94">
            <v>16.3948337253888</v>
          </cell>
          <cell r="C94">
            <v>26.778488945894399</v>
          </cell>
          <cell r="D94">
            <v>21.400398201600002</v>
          </cell>
          <cell r="E94">
            <v>23.519999184</v>
          </cell>
        </row>
        <row r="95">
          <cell r="B95">
            <v>16.657481013888003</v>
          </cell>
          <cell r="C95">
            <v>26.095000174144001</v>
          </cell>
          <cell r="D95">
            <v>22.563080918400001</v>
          </cell>
          <cell r="E95">
            <v>23.417448542399999</v>
          </cell>
        </row>
        <row r="96">
          <cell r="B96">
            <v>16.920128302387202</v>
          </cell>
          <cell r="C96">
            <v>25.5133629543936</v>
          </cell>
          <cell r="D96">
            <v>23.7257636352</v>
          </cell>
          <cell r="E96">
            <v>23.400384400800004</v>
          </cell>
        </row>
        <row r="97">
          <cell r="B97">
            <v>17.182775590886401</v>
          </cell>
          <cell r="C97">
            <v>25.015603483349079</v>
          </cell>
          <cell r="D97">
            <v>24.888446351999999</v>
          </cell>
          <cell r="E97">
            <v>23.453720906258827</v>
          </cell>
        </row>
        <row r="98">
          <cell r="B98">
            <v>17.4454228793856</v>
          </cell>
          <cell r="C98">
            <v>24.587742136226137</v>
          </cell>
          <cell r="D98">
            <v>26.051129068800002</v>
          </cell>
          <cell r="E98">
            <v>23.565724617599997</v>
          </cell>
        </row>
        <row r="99">
          <cell r="B99">
            <v>17.708070167884802</v>
          </cell>
          <cell r="C99">
            <v>24.218742367142401</v>
          </cell>
        </row>
        <row r="100">
          <cell r="B100">
            <v>17.970717456384001</v>
          </cell>
          <cell r="C100">
            <v>23.899774939391996</v>
          </cell>
        </row>
        <row r="101">
          <cell r="B101">
            <v>18.233364744883197</v>
          </cell>
          <cell r="C101">
            <v>23.623692375641596</v>
          </cell>
        </row>
        <row r="102">
          <cell r="B102">
            <v>18.496012033382403</v>
          </cell>
          <cell r="C102">
            <v>23.384646739891199</v>
          </cell>
        </row>
        <row r="103">
          <cell r="B103">
            <v>18.758659321881602</v>
          </cell>
          <cell r="C103">
            <v>23.177807128488627</v>
          </cell>
        </row>
        <row r="104">
          <cell r="B104">
            <v>19.021306610380801</v>
          </cell>
          <cell r="C104">
            <v>22.999147788390403</v>
          </cell>
        </row>
        <row r="105">
          <cell r="B105">
            <v>19.28395389888</v>
          </cell>
          <cell r="C105">
            <v>22.845287087040003</v>
          </cell>
        </row>
        <row r="106">
          <cell r="B106">
            <v>19.546601187379203</v>
          </cell>
          <cell r="C106">
            <v>22.713363643043447</v>
          </cell>
        </row>
        <row r="107">
          <cell r="B107">
            <v>19.809248475878398</v>
          </cell>
          <cell r="C107">
            <v>22.600939983361425</v>
          </cell>
        </row>
        <row r="108">
          <cell r="B108">
            <v>20.071895764377601</v>
          </cell>
          <cell r="C108">
            <v>22.505926845388803</v>
          </cell>
        </row>
        <row r="109">
          <cell r="B109">
            <v>25.084671131520004</v>
          </cell>
          <cell r="C109">
            <v>22.085034379001375</v>
          </cell>
        </row>
        <row r="110">
          <cell r="B110">
            <v>26.338579238400005</v>
          </cell>
          <cell r="C110">
            <v>22.2059207392</v>
          </cell>
        </row>
        <row r="111">
          <cell r="B111">
            <v>27.592487345280002</v>
          </cell>
          <cell r="C111">
            <v>22.359456627994838</v>
          </cell>
        </row>
        <row r="112">
          <cell r="B112">
            <v>28.846395452160003</v>
          </cell>
          <cell r="C112">
            <v>22.54258115208</v>
          </cell>
        </row>
      </sheetData>
      <sheetData sheetId="10" refreshError="1">
        <row r="86">
          <cell r="B86">
            <v>12.852652706944001</v>
          </cell>
          <cell r="C86">
            <v>36.094385043338669</v>
          </cell>
          <cell r="D86">
            <v>15.06698241248</v>
          </cell>
          <cell r="E86">
            <v>28.788060382506668</v>
          </cell>
        </row>
        <row r="87">
          <cell r="B87">
            <v>13.142640630368001</v>
          </cell>
          <cell r="C87">
            <v>32.794850989812566</v>
          </cell>
          <cell r="D87">
            <v>15.35972715136</v>
          </cell>
          <cell r="E87">
            <v>26.848816725279999</v>
          </cell>
        </row>
        <row r="88">
          <cell r="B88">
            <v>13.432628553792</v>
          </cell>
          <cell r="C88">
            <v>30.356448940096005</v>
          </cell>
          <cell r="D88">
            <v>15.652471890240001</v>
          </cell>
          <cell r="E88">
            <v>25.430977074719998</v>
          </cell>
        </row>
        <row r="89">
          <cell r="B89">
            <v>13.722616477216</v>
          </cell>
          <cell r="C89">
            <v>28.492134892919111</v>
          </cell>
          <cell r="D89">
            <v>15.945216629119999</v>
          </cell>
          <cell r="E89">
            <v>24.360740095271108</v>
          </cell>
        </row>
        <row r="90">
          <cell r="B90">
            <v>14.012604400640003</v>
          </cell>
          <cell r="C90">
            <v>27.029682447520003</v>
          </cell>
          <cell r="D90">
            <v>16.237961368000001</v>
          </cell>
          <cell r="E90">
            <v>23.533824985599999</v>
          </cell>
        </row>
        <row r="91">
          <cell r="B91">
            <v>14.302592324063999</v>
          </cell>
          <cell r="C91">
            <v>25.859492985231999</v>
          </cell>
          <cell r="D91">
            <v>16.53070610688</v>
          </cell>
          <cell r="E91">
            <v>22.883871235767273</v>
          </cell>
        </row>
        <row r="92">
          <cell r="B92">
            <v>14.592580247488002</v>
          </cell>
          <cell r="C92">
            <v>24.908500760277331</v>
          </cell>
          <cell r="D92">
            <v>16.82345084576</v>
          </cell>
          <cell r="E92">
            <v>22.366638505813331</v>
          </cell>
        </row>
        <row r="93">
          <cell r="B93">
            <v>14.882568170912002</v>
          </cell>
          <cell r="C93">
            <v>24.126121794809844</v>
          </cell>
          <cell r="D93">
            <v>17.116195584639996</v>
          </cell>
          <cell r="E93">
            <v>21.951498868073845</v>
          </cell>
        </row>
        <row r="94">
          <cell r="B94">
            <v>15.172556094336</v>
          </cell>
          <cell r="C94">
            <v>23.476224676082289</v>
          </cell>
          <cell r="D94">
            <v>17.40894032352</v>
          </cell>
          <cell r="E94">
            <v>21.616575231359999</v>
          </cell>
        </row>
        <row r="95">
          <cell r="B95">
            <v>15.462544017760001</v>
          </cell>
          <cell r="C95">
            <v>22.932313034746663</v>
          </cell>
          <cell r="D95">
            <v>17.701685062399999</v>
          </cell>
          <cell r="E95">
            <v>21.345824395466664</v>
          </cell>
        </row>
        <row r="96">
          <cell r="B96">
            <v>15.752531941184001</v>
          </cell>
          <cell r="C96">
            <v>22.474514593791998</v>
          </cell>
          <cell r="D96">
            <v>17.994429801279999</v>
          </cell>
          <cell r="E96">
            <v>21.127213960240002</v>
          </cell>
        </row>
        <row r="97">
          <cell r="B97">
            <v>16.042519864608</v>
          </cell>
          <cell r="C97">
            <v>22.087632906092239</v>
          </cell>
          <cell r="D97">
            <v>18.287174540160002</v>
          </cell>
          <cell r="E97">
            <v>20.951542678503529</v>
          </cell>
        </row>
        <row r="98">
          <cell r="B98">
            <v>16.332507788032</v>
          </cell>
          <cell r="C98">
            <v>21.759848512771555</v>
          </cell>
          <cell r="D98">
            <v>18.579919279040002</v>
          </cell>
          <cell r="E98">
            <v>20.811654024675555</v>
          </cell>
        </row>
        <row r="99">
          <cell r="B99">
            <v>16.622495711456001</v>
          </cell>
          <cell r="C99">
            <v>21.481830262085893</v>
          </cell>
        </row>
        <row r="100">
          <cell r="B100">
            <v>16.912483634880001</v>
          </cell>
          <cell r="C100">
            <v>21.246113232640003</v>
          </cell>
        </row>
        <row r="101">
          <cell r="B101">
            <v>17.202471558304001</v>
          </cell>
          <cell r="C101">
            <v>21.046654392828188</v>
          </cell>
        </row>
        <row r="102">
          <cell r="B102">
            <v>17.492459481728002</v>
          </cell>
          <cell r="C102">
            <v>20.878509444064004</v>
          </cell>
        </row>
        <row r="103">
          <cell r="B103">
            <v>17.782447405151999</v>
          </cell>
          <cell r="C103">
            <v>20.737593965776</v>
          </cell>
        </row>
        <row r="104">
          <cell r="B104">
            <v>18.072435328576002</v>
          </cell>
          <cell r="C104">
            <v>20.620504274154666</v>
          </cell>
        </row>
        <row r="105">
          <cell r="B105">
            <v>18.362423252000003</v>
          </cell>
          <cell r="C105">
            <v>20.5243812748</v>
          </cell>
        </row>
        <row r="106">
          <cell r="B106">
            <v>18.652411175424</v>
          </cell>
          <cell r="C106">
            <v>20.446805733988921</v>
          </cell>
        </row>
        <row r="107">
          <cell r="B107">
            <v>18.942399098848</v>
          </cell>
          <cell r="C107">
            <v>20.385716822994372</v>
          </cell>
        </row>
        <row r="108">
          <cell r="B108">
            <v>19.232387022272</v>
          </cell>
          <cell r="C108">
            <v>20.33934811719314</v>
          </cell>
        </row>
        <row r="109">
          <cell r="B109">
            <v>19.522374945696001</v>
          </cell>
          <cell r="C109">
            <v>20.306176836737652</v>
          </cell>
        </row>
        <row r="110">
          <cell r="B110">
            <v>19.812362869120001</v>
          </cell>
          <cell r="C110">
            <v>20.284883239093332</v>
          </cell>
        </row>
        <row r="111">
          <cell r="B111">
            <v>20.102350792544001</v>
          </cell>
          <cell r="C111">
            <v>20.274317871084904</v>
          </cell>
        </row>
        <row r="112">
          <cell r="B112">
            <v>20.392338715967998</v>
          </cell>
          <cell r="C112">
            <v>20.273474961184</v>
          </cell>
        </row>
        <row r="113">
          <cell r="B113">
            <v>28.368055485120003</v>
          </cell>
          <cell r="C113">
            <v>20.994096297953941</v>
          </cell>
        </row>
        <row r="114">
          <cell r="B114">
            <v>30.039614709760002</v>
          </cell>
          <cell r="C114">
            <v>21.235559203821179</v>
          </cell>
        </row>
        <row r="115">
          <cell r="B115">
            <v>31.711173934400005</v>
          </cell>
          <cell r="C115">
            <v>21.510983064342863</v>
          </cell>
        </row>
        <row r="116">
          <cell r="B116">
            <v>33.382733159040001</v>
          </cell>
          <cell r="C116">
            <v>21.817537799964448</v>
          </cell>
        </row>
      </sheetData>
      <sheetData sheetId="11" refreshError="1">
        <row r="8">
          <cell r="A8">
            <v>5</v>
          </cell>
        </row>
        <row r="230">
          <cell r="B230">
            <v>10.504353343619998</v>
          </cell>
          <cell r="C230">
            <v>16.229724111709995</v>
          </cell>
        </row>
        <row r="231">
          <cell r="B231">
            <v>10.508964495298798</v>
          </cell>
          <cell r="C231">
            <v>16.191823017721585</v>
          </cell>
        </row>
        <row r="232">
          <cell r="B232">
            <v>10.513575646977598</v>
          </cell>
          <cell r="C232">
            <v>16.15445095886248</v>
          </cell>
        </row>
        <row r="233">
          <cell r="B233">
            <v>10.518186798656398</v>
          </cell>
          <cell r="C233">
            <v>16.117597561894865</v>
          </cell>
        </row>
        <row r="234">
          <cell r="B234">
            <v>10.522797950335198</v>
          </cell>
          <cell r="C234">
            <v>16.081252723015648</v>
          </cell>
        </row>
        <row r="235">
          <cell r="B235">
            <v>10.527409102013998</v>
          </cell>
          <cell r="C235">
            <v>16.045406599165062</v>
          </cell>
        </row>
        <row r="236">
          <cell r="B236">
            <v>10.532020253692798</v>
          </cell>
          <cell r="C236">
            <v>16.010049599669475</v>
          </cell>
        </row>
        <row r="237">
          <cell r="B237">
            <v>10.536631405371597</v>
          </cell>
          <cell r="C237">
            <v>15.975172378203631</v>
          </cell>
        </row>
        <row r="238">
          <cell r="B238">
            <v>10.541242557050397</v>
          </cell>
          <cell r="C238">
            <v>15.940765825058106</v>
          </cell>
        </row>
        <row r="239">
          <cell r="B239">
            <v>10.545853708729197</v>
          </cell>
          <cell r="C239">
            <v>15.90682105969856</v>
          </cell>
        </row>
        <row r="240">
          <cell r="B240">
            <v>10.550464860407997</v>
          </cell>
          <cell r="C240">
            <v>15.873329423603996</v>
          </cell>
        </row>
        <row r="241">
          <cell r="B241">
            <v>10.555076012086797</v>
          </cell>
          <cell r="C241">
            <v>15.840282473371966</v>
          </cell>
        </row>
        <row r="242">
          <cell r="B242">
            <v>10.559687163765597</v>
          </cell>
          <cell r="C242">
            <v>15.807671974079094</v>
          </cell>
        </row>
        <row r="243">
          <cell r="B243">
            <v>10.564298315444397</v>
          </cell>
          <cell r="C243">
            <v>15.775489892885998</v>
          </cell>
        </row>
        <row r="244">
          <cell r="B244">
            <v>10.568909467123197</v>
          </cell>
          <cell r="C244">
            <v>15.74372839287623</v>
          </cell>
        </row>
        <row r="245">
          <cell r="B245">
            <v>10.573520618801997</v>
          </cell>
          <cell r="C245">
            <v>15.712379827119179</v>
          </cell>
        </row>
        <row r="246">
          <cell r="B246">
            <v>10.578131770480798</v>
          </cell>
          <cell r="C246">
            <v>15.681436732947624</v>
          </cell>
        </row>
        <row r="247">
          <cell r="B247">
            <v>10.582742922159596</v>
          </cell>
          <cell r="C247">
            <v>15.650891826440876</v>
          </cell>
        </row>
        <row r="248">
          <cell r="B248">
            <v>10.587354073838396</v>
          </cell>
          <cell r="C248">
            <v>15.620737997104911</v>
          </cell>
        </row>
        <row r="249">
          <cell r="B249">
            <v>10.5919652255172</v>
          </cell>
          <cell r="C249">
            <v>15.590968302741434</v>
          </cell>
        </row>
        <row r="250">
          <cell r="B250">
            <v>10.596576377195998</v>
          </cell>
          <cell r="C250">
            <v>15.561575964497997</v>
          </cell>
        </row>
        <row r="251">
          <cell r="B251">
            <v>10.601187528874798</v>
          </cell>
          <cell r="C251">
            <v>15.532554362091783</v>
          </cell>
        </row>
        <row r="252">
          <cell r="B252">
            <v>10.605798680553599</v>
          </cell>
          <cell r="C252">
            <v>15.503897029200054</v>
          </cell>
        </row>
        <row r="253">
          <cell r="B253">
            <v>10.610409832232397</v>
          </cell>
          <cell r="C253">
            <v>15.475597649010416</v>
          </cell>
        </row>
        <row r="254">
          <cell r="B254">
            <v>10.615020983911199</v>
          </cell>
          <cell r="C254">
            <v>15.447650049924562</v>
          </cell>
        </row>
        <row r="255">
          <cell r="B255">
            <v>10.619632135589997</v>
          </cell>
          <cell r="C255">
            <v>15.420048201409283</v>
          </cell>
        </row>
        <row r="256">
          <cell r="B256">
            <v>10.624243287268797</v>
          </cell>
          <cell r="C256">
            <v>15.392786209988941</v>
          </cell>
        </row>
        <row r="257">
          <cell r="B257">
            <v>10.628854438947599</v>
          </cell>
          <cell r="C257">
            <v>15.365858315373796</v>
          </cell>
        </row>
        <row r="258">
          <cell r="B258">
            <v>10.633465590626399</v>
          </cell>
          <cell r="C258">
            <v>15.339258886718817</v>
          </cell>
        </row>
        <row r="259">
          <cell r="B259">
            <v>10.638076742305197</v>
          </cell>
          <cell r="C259">
            <v>15.312982419007904</v>
          </cell>
        </row>
        <row r="260">
          <cell r="B260">
            <v>10.642687893983998</v>
          </cell>
          <cell r="C260">
            <v>15.287023529558663</v>
          </cell>
        </row>
        <row r="261">
          <cell r="B261">
            <v>10.647299045662797</v>
          </cell>
          <cell r="C261">
            <v>15.261376954643</v>
          </cell>
        </row>
        <row r="262">
          <cell r="B262">
            <v>10.651910197341598</v>
          </cell>
          <cell r="C262">
            <v>15.236037546219148</v>
          </cell>
        </row>
        <row r="263">
          <cell r="B263">
            <v>10.656521349020398</v>
          </cell>
          <cell r="C263">
            <v>15.211000268770851</v>
          </cell>
        </row>
        <row r="264">
          <cell r="B264">
            <v>10.661132500699196</v>
          </cell>
          <cell r="C264">
            <v>15.186260196249597</v>
          </cell>
        </row>
        <row r="265">
          <cell r="B265">
            <v>10.665743652377998</v>
          </cell>
          <cell r="C265">
            <v>15.161812509116023</v>
          </cell>
        </row>
        <row r="266">
          <cell r="B266">
            <v>10.670354804056798</v>
          </cell>
          <cell r="C266">
            <v>15.137652491476786</v>
          </cell>
        </row>
        <row r="267">
          <cell r="B267">
            <v>10.674965955735596</v>
          </cell>
          <cell r="C267">
            <v>15.113775528313251</v>
          </cell>
        </row>
        <row r="268">
          <cell r="B268">
            <v>10.679577107414397</v>
          </cell>
          <cell r="C268">
            <v>15.090177102798686</v>
          </cell>
        </row>
        <row r="269">
          <cell r="B269">
            <v>10.684188259093197</v>
          </cell>
          <cell r="C269">
            <v>15.066852793700566</v>
          </cell>
        </row>
        <row r="270">
          <cell r="B270">
            <v>10.688799410771997</v>
          </cell>
          <cell r="C270">
            <v>15.043798272864946</v>
          </cell>
        </row>
        <row r="271">
          <cell r="B271">
            <v>10.693410562450797</v>
          </cell>
          <cell r="C271">
            <v>15.021009302779849</v>
          </cell>
        </row>
        <row r="272">
          <cell r="B272">
            <v>10.698021714129599</v>
          </cell>
          <cell r="C272">
            <v>14.998481734214799</v>
          </cell>
        </row>
        <row r="273">
          <cell r="B273">
            <v>10.702632865808399</v>
          </cell>
          <cell r="C273">
            <v>14.97621150393373</v>
          </cell>
        </row>
        <row r="274">
          <cell r="B274">
            <v>10.707244017487199</v>
          </cell>
          <cell r="C274">
            <v>14.954194632478648</v>
          </cell>
        </row>
        <row r="275">
          <cell r="B275">
            <v>10.711855169165998</v>
          </cell>
          <cell r="C275">
            <v>14.932427222021458</v>
          </cell>
        </row>
        <row r="276">
          <cell r="B276">
            <v>10.716466320844798</v>
          </cell>
          <cell r="C276">
            <v>14.910905454281577</v>
          </cell>
        </row>
        <row r="277">
          <cell r="B277">
            <v>10.721077472523598</v>
          </cell>
          <cell r="C277">
            <v>14.889625588506977</v>
          </cell>
        </row>
        <row r="278">
          <cell r="B278">
            <v>10.725688624202398</v>
          </cell>
          <cell r="C278">
            <v>14.868583959516346</v>
          </cell>
        </row>
        <row r="279">
          <cell r="B279">
            <v>10.730299775881198</v>
          </cell>
          <cell r="C279">
            <v>14.847776975800395</v>
          </cell>
        </row>
        <row r="280">
          <cell r="B280">
            <v>10.734910927559998</v>
          </cell>
          <cell r="C280">
            <v>14.827201117679998</v>
          </cell>
        </row>
        <row r="281">
          <cell r="B281">
            <v>10.739522079238798</v>
          </cell>
          <cell r="C281">
            <v>14.806852935519396</v>
          </cell>
        </row>
        <row r="282">
          <cell r="B282">
            <v>10.744133230917598</v>
          </cell>
          <cell r="C282">
            <v>14.786729047992459</v>
          </cell>
        </row>
        <row r="283">
          <cell r="B283">
            <v>10.748744382596398</v>
          </cell>
          <cell r="C283">
            <v>14.766826140400168</v>
          </cell>
        </row>
        <row r="284">
          <cell r="B284">
            <v>10.753355534275197</v>
          </cell>
          <cell r="C284">
            <v>14.747140963037598</v>
          </cell>
        </row>
        <row r="285">
          <cell r="B285">
            <v>10.757966685953997</v>
          </cell>
          <cell r="C285">
            <v>14.727670329608705</v>
          </cell>
        </row>
        <row r="286">
          <cell r="B286">
            <v>10.762577837632797</v>
          </cell>
          <cell r="C286">
            <v>14.708411115687271</v>
          </cell>
        </row>
        <row r="287">
          <cell r="B287">
            <v>10.767188989311599</v>
          </cell>
          <cell r="C287">
            <v>14.689360257222464</v>
          </cell>
        </row>
        <row r="288">
          <cell r="B288">
            <v>10.771800140990397</v>
          </cell>
          <cell r="C288">
            <v>14.670514749087506</v>
          </cell>
        </row>
        <row r="289">
          <cell r="B289">
            <v>10.776411292669197</v>
          </cell>
          <cell r="C289">
            <v>14.651871643670006</v>
          </cell>
        </row>
        <row r="290">
          <cell r="B290">
            <v>10.781022444347997</v>
          </cell>
          <cell r="C290">
            <v>14.633428049502569</v>
          </cell>
        </row>
        <row r="291">
          <cell r="B291">
            <v>10.785633596026797</v>
          </cell>
          <cell r="C291">
            <v>14.615181129932354</v>
          </cell>
        </row>
        <row r="292">
          <cell r="B292">
            <v>10.790244747705596</v>
          </cell>
          <cell r="C292">
            <v>14.597128101828268</v>
          </cell>
        </row>
        <row r="293">
          <cell r="B293">
            <v>10.794855899384396</v>
          </cell>
          <cell r="C293">
            <v>14.579266234324592</v>
          </cell>
        </row>
        <row r="294">
          <cell r="B294">
            <v>10.799467051063196</v>
          </cell>
          <cell r="C294">
            <v>14.561592847599821</v>
          </cell>
        </row>
        <row r="295">
          <cell r="B295">
            <v>10.804078202741998</v>
          </cell>
          <cell r="C295">
            <v>14.544105311689602</v>
          </cell>
        </row>
        <row r="296">
          <cell r="B296">
            <v>10.808689354420798</v>
          </cell>
          <cell r="C296">
            <v>14.526801045332618</v>
          </cell>
        </row>
        <row r="297">
          <cell r="B297">
            <v>10.813300506099598</v>
          </cell>
          <cell r="C297">
            <v>14.509677514848415</v>
          </cell>
        </row>
        <row r="298">
          <cell r="B298">
            <v>10.817911657778399</v>
          </cell>
          <cell r="C298">
            <v>14.492732233046077</v>
          </cell>
        </row>
        <row r="299">
          <cell r="B299">
            <v>10.822522809457197</v>
          </cell>
          <cell r="C299">
            <v>14.475962758162842</v>
          </cell>
        </row>
        <row r="300">
          <cell r="B300">
            <v>10.827133961135997</v>
          </cell>
          <cell r="C300">
            <v>14.459366692831633</v>
          </cell>
        </row>
        <row r="301">
          <cell r="B301">
            <v>10.831745112814799</v>
          </cell>
          <cell r="C301">
            <v>14.442941683076628</v>
          </cell>
        </row>
        <row r="302">
          <cell r="B302">
            <v>10.836356264493597</v>
          </cell>
          <cell r="C302">
            <v>14.426685417335984</v>
          </cell>
        </row>
        <row r="303">
          <cell r="B303">
            <v>10.840967416172399</v>
          </cell>
          <cell r="C303">
            <v>14.41059562551086</v>
          </cell>
        </row>
        <row r="304">
          <cell r="B304">
            <v>10.845578567851199</v>
          </cell>
          <cell r="C304">
            <v>14.39467007803988</v>
          </cell>
        </row>
        <row r="305">
          <cell r="B305">
            <v>10.850189719529997</v>
          </cell>
          <cell r="C305">
            <v>14.378906584998331</v>
          </cell>
        </row>
        <row r="306">
          <cell r="B306">
            <v>10.854800871208798</v>
          </cell>
          <cell r="C306">
            <v>14.363302995221211</v>
          </cell>
        </row>
        <row r="307">
          <cell r="B307">
            <v>10.859412022887597</v>
          </cell>
          <cell r="C307">
            <v>14.347857195449523</v>
          </cell>
        </row>
        <row r="308">
          <cell r="B308">
            <v>10.864023174566396</v>
          </cell>
          <cell r="C308">
            <v>14.332567109498989</v>
          </cell>
        </row>
        <row r="309">
          <cell r="B309">
            <v>10.868634326245198</v>
          </cell>
          <cell r="C309">
            <v>14.317430697450545</v>
          </cell>
        </row>
        <row r="310">
          <cell r="B310">
            <v>10.873245477923998</v>
          </cell>
          <cell r="C310">
            <v>14.302445954861996</v>
          </cell>
        </row>
        <row r="311">
          <cell r="B311">
            <v>10.877856629602798</v>
          </cell>
          <cell r="C311">
            <v>14.287610912000098</v>
          </cell>
        </row>
        <row r="312">
          <cell r="B312">
            <v>10.882467781281598</v>
          </cell>
          <cell r="C312">
            <v>14.272923633092521</v>
          </cell>
        </row>
        <row r="313">
          <cell r="B313">
            <v>10.887078932960396</v>
          </cell>
          <cell r="C313">
            <v>14.258382215599083</v>
          </cell>
        </row>
        <row r="314">
          <cell r="B314">
            <v>10.891690084639198</v>
          </cell>
          <cell r="C314">
            <v>14.243984789501649</v>
          </cell>
        </row>
        <row r="315">
          <cell r="B315">
            <v>10.896301236317997</v>
          </cell>
          <cell r="C315">
            <v>14.229729516612187</v>
          </cell>
        </row>
        <row r="316">
          <cell r="B316">
            <v>10.900912387996796</v>
          </cell>
          <cell r="C316">
            <v>14.215614589898399</v>
          </cell>
        </row>
        <row r="317">
          <cell r="B317">
            <v>10.905523539675597</v>
          </cell>
          <cell r="C317">
            <v>14.201638232826406</v>
          </cell>
        </row>
        <row r="318">
          <cell r="B318">
            <v>10.910134691354397</v>
          </cell>
          <cell r="C318">
            <v>14.187798698720053</v>
          </cell>
        </row>
        <row r="319">
          <cell r="B319">
            <v>10.914745843033199</v>
          </cell>
          <cell r="C319">
            <v>14.174094270136262</v>
          </cell>
        </row>
        <row r="320">
          <cell r="B320">
            <v>10.919356994711999</v>
          </cell>
          <cell r="C320">
            <v>14.160523258255996</v>
          </cell>
        </row>
        <row r="321">
          <cell r="B321">
            <v>10.923968146390798</v>
          </cell>
          <cell r="C321">
            <v>14.147084002290416</v>
          </cell>
        </row>
        <row r="322">
          <cell r="B322">
            <v>10.928579298069598</v>
          </cell>
          <cell r="C322">
            <v>14.133774868901741</v>
          </cell>
        </row>
        <row r="323">
          <cell r="B323">
            <v>10.933190449748398</v>
          </cell>
          <cell r="C323">
            <v>14.120594251638394</v>
          </cell>
        </row>
        <row r="324">
          <cell r="B324">
            <v>10.937801601427198</v>
          </cell>
          <cell r="C324">
            <v>14.107540570384089</v>
          </cell>
        </row>
        <row r="325">
          <cell r="B325">
            <v>10.942412753105998</v>
          </cell>
          <cell r="C325">
            <v>14.094612270820344</v>
          </cell>
        </row>
        <row r="326">
          <cell r="B326">
            <v>10.947023904784798</v>
          </cell>
          <cell r="C326">
            <v>14.08180782390215</v>
          </cell>
        </row>
        <row r="327">
          <cell r="B327">
            <v>10.951635056463598</v>
          </cell>
          <cell r="C327">
            <v>14.069125725346373</v>
          </cell>
        </row>
        <row r="328">
          <cell r="B328">
            <v>10.956246208142398</v>
          </cell>
          <cell r="C328">
            <v>14.056564495132488</v>
          </cell>
        </row>
        <row r="329">
          <cell r="B329">
            <v>10.960857359821198</v>
          </cell>
          <cell r="C329">
            <v>14.044122677015416</v>
          </cell>
        </row>
        <row r="330">
          <cell r="B330">
            <v>10.965468511499997</v>
          </cell>
          <cell r="C330">
            <v>14.031798838049996</v>
          </cell>
        </row>
        <row r="331">
          <cell r="B331">
            <v>10.970079663178797</v>
          </cell>
          <cell r="C331">
            <v>14.019591568126847</v>
          </cell>
        </row>
        <row r="332">
          <cell r="B332">
            <v>10.974690814857597</v>
          </cell>
          <cell r="C332">
            <v>14.007499479519275</v>
          </cell>
        </row>
        <row r="333">
          <cell r="B333">
            <v>10.979301966536397</v>
          </cell>
          <cell r="C333">
            <v>13.995521206440923</v>
          </cell>
        </row>
        <row r="334">
          <cell r="B334">
            <v>10.983913118215197</v>
          </cell>
          <cell r="C334">
            <v>13.983655404613895</v>
          </cell>
        </row>
        <row r="335">
          <cell r="B335">
            <v>10.988524269893997</v>
          </cell>
          <cell r="C335">
            <v>13.971900750846997</v>
          </cell>
        </row>
        <row r="336">
          <cell r="B336">
            <v>10.993135421572797</v>
          </cell>
          <cell r="C336">
            <v>13.960255942623899</v>
          </cell>
        </row>
        <row r="337">
          <cell r="B337">
            <v>10.997746573251597</v>
          </cell>
          <cell r="C337">
            <v>13.948719697700893</v>
          </cell>
        </row>
        <row r="338">
          <cell r="B338">
            <v>11.002357724930397</v>
          </cell>
          <cell r="C338">
            <v>13.937290753714032</v>
          </cell>
        </row>
        <row r="339">
          <cell r="B339">
            <v>11.006968876609198</v>
          </cell>
          <cell r="C339">
            <v>13.925967867795331</v>
          </cell>
        </row>
        <row r="340">
          <cell r="B340">
            <v>11.011580028287996</v>
          </cell>
          <cell r="C340">
            <v>13.914749816197844</v>
          </cell>
        </row>
        <row r="341">
          <cell r="B341">
            <v>11.016191179966796</v>
          </cell>
          <cell r="C341">
            <v>13.903635393929374</v>
          </cell>
        </row>
        <row r="342">
          <cell r="B342">
            <v>11.020802331645596</v>
          </cell>
          <cell r="C342">
            <v>13.892623414394551</v>
          </cell>
        </row>
        <row r="343">
          <cell r="B343">
            <v>11.025413483324398</v>
          </cell>
          <cell r="C343">
            <v>13.88171270904509</v>
          </cell>
        </row>
        <row r="344">
          <cell r="B344">
            <v>11.030024635003199</v>
          </cell>
          <cell r="C344">
            <v>13.870902127037962</v>
          </cell>
        </row>
        <row r="345">
          <cell r="B345">
            <v>11.034635786681998</v>
          </cell>
          <cell r="C345">
            <v>13.860190534901372</v>
          </cell>
        </row>
        <row r="346">
          <cell r="B346">
            <v>11.039246938360797</v>
          </cell>
          <cell r="C346">
            <v>13.849576816208216</v>
          </cell>
        </row>
        <row r="347">
          <cell r="B347">
            <v>11.043858090039599</v>
          </cell>
          <cell r="C347">
            <v>13.839059871256875</v>
          </cell>
        </row>
        <row r="348">
          <cell r="B348">
            <v>11.048469241718397</v>
          </cell>
          <cell r="C348">
            <v>13.828638616759196</v>
          </cell>
        </row>
        <row r="349">
          <cell r="B349">
            <v>11.053080393397197</v>
          </cell>
          <cell r="C349">
            <v>13.818311985535399</v>
          </cell>
        </row>
        <row r="350">
          <cell r="B350">
            <v>11.057691545075999</v>
          </cell>
          <cell r="C350">
            <v>13.808078926215774</v>
          </cell>
        </row>
        <row r="351">
          <cell r="B351">
            <v>11.062302696754797</v>
          </cell>
          <cell r="C351">
            <v>13.797938402948983</v>
          </cell>
        </row>
        <row r="352">
          <cell r="B352">
            <v>11.066913848433598</v>
          </cell>
          <cell r="C352">
            <v>13.787889395116798</v>
          </cell>
        </row>
        <row r="353">
          <cell r="B353">
            <v>11.071525000112398</v>
          </cell>
          <cell r="C353">
            <v>13.777930897055098</v>
          </cell>
        </row>
        <row r="354">
          <cell r="B354">
            <v>11.076136151791196</v>
          </cell>
          <cell r="C354">
            <v>13.768061917781001</v>
          </cell>
        </row>
        <row r="355">
          <cell r="B355">
            <v>11.080747303469998</v>
          </cell>
          <cell r="C355">
            <v>13.758281480725906</v>
          </cell>
        </row>
        <row r="356">
          <cell r="B356">
            <v>11.085358455148798</v>
          </cell>
          <cell r="C356">
            <v>13.748588623474397</v>
          </cell>
        </row>
        <row r="357">
          <cell r="B357">
            <v>11.089969606827598</v>
          </cell>
          <cell r="C357">
            <v>13.738982397508744</v>
          </cell>
        </row>
        <row r="358">
          <cell r="B358">
            <v>11.094580758506396</v>
          </cell>
          <cell r="C358">
            <v>13.729461867958952</v>
          </cell>
        </row>
        <row r="359">
          <cell r="B359">
            <v>11.099191910185196</v>
          </cell>
          <cell r="C359">
            <v>13.720026113358188</v>
          </cell>
        </row>
        <row r="360">
          <cell r="B360">
            <v>11.103803061863998</v>
          </cell>
          <cell r="C360">
            <v>13.710674225403427</v>
          </cell>
        </row>
        <row r="361">
          <cell r="B361">
            <v>11.108414213542797</v>
          </cell>
          <cell r="C361">
            <v>13.701405308721217</v>
          </cell>
        </row>
        <row r="362">
          <cell r="B362">
            <v>11.113025365221597</v>
          </cell>
          <cell r="C362">
            <v>13.692218480638456</v>
          </cell>
        </row>
        <row r="363">
          <cell r="B363">
            <v>11.117636516900397</v>
          </cell>
          <cell r="C363">
            <v>13.68311287095797</v>
          </cell>
        </row>
        <row r="364">
          <cell r="B364">
            <v>11.122247668579195</v>
          </cell>
          <cell r="C364">
            <v>13.674087621738893</v>
          </cell>
        </row>
        <row r="365">
          <cell r="B365">
            <v>11.126858820257995</v>
          </cell>
          <cell r="C365">
            <v>13.66514188708163</v>
          </cell>
        </row>
        <row r="366">
          <cell r="B366">
            <v>11.131469971936799</v>
          </cell>
          <cell r="C366">
            <v>13.656274832917347</v>
          </cell>
        </row>
        <row r="367">
          <cell r="B367">
            <v>11.136081123615599</v>
          </cell>
          <cell r="C367">
            <v>13.647485636801871</v>
          </cell>
        </row>
        <row r="368">
          <cell r="B368">
            <v>11.140692275294398</v>
          </cell>
          <cell r="C368">
            <v>13.638773487713863</v>
          </cell>
        </row>
        <row r="369">
          <cell r="B369">
            <v>11.1453034269732</v>
          </cell>
          <cell r="C369">
            <v>13.630137585857186</v>
          </cell>
        </row>
        <row r="370">
          <cell r="B370">
            <v>11.149914578651996</v>
          </cell>
          <cell r="C370">
            <v>13.621577142467375</v>
          </cell>
        </row>
        <row r="371">
          <cell r="B371">
            <v>11.154525730330798</v>
          </cell>
          <cell r="C371">
            <v>13.613091379622098</v>
          </cell>
        </row>
        <row r="372">
          <cell r="B372">
            <v>11.159136882009598</v>
          </cell>
          <cell r="C372">
            <v>13.604679530055483</v>
          </cell>
        </row>
        <row r="373">
          <cell r="B373">
            <v>11.163748033688398</v>
          </cell>
          <cell r="C373">
            <v>13.596340836976278</v>
          </cell>
        </row>
        <row r="374">
          <cell r="B374">
            <v>11.168359185367198</v>
          </cell>
          <cell r="C374">
            <v>13.588074553889717</v>
          </cell>
        </row>
        <row r="375">
          <cell r="B375">
            <v>11.172970337045996</v>
          </cell>
          <cell r="C375">
            <v>13.579879944422997</v>
          </cell>
        </row>
        <row r="376">
          <cell r="B376">
            <v>11.177581488724798</v>
          </cell>
          <cell r="C376">
            <v>13.57175628215429</v>
          </cell>
        </row>
        <row r="377">
          <cell r="B377">
            <v>11.182192640403597</v>
          </cell>
          <cell r="C377">
            <v>13.56370285044523</v>
          </cell>
        </row>
        <row r="378">
          <cell r="B378">
            <v>11.186803792082397</v>
          </cell>
          <cell r="C378">
            <v>13.555718942276766</v>
          </cell>
        </row>
        <row r="379">
          <cell r="B379">
            <v>11.191414943761197</v>
          </cell>
          <cell r="C379">
            <v>13.54780386008829</v>
          </cell>
        </row>
        <row r="380">
          <cell r="B380">
            <v>11.196026095439999</v>
          </cell>
          <cell r="C380">
            <v>13.539956915619996</v>
          </cell>
        </row>
        <row r="381">
          <cell r="B381">
            <v>11.200637247118799</v>
          </cell>
          <cell r="C381">
            <v>13.532177429758399</v>
          </cell>
        </row>
        <row r="382">
          <cell r="B382">
            <v>11.205248398797597</v>
          </cell>
          <cell r="C382">
            <v>13.524464732384891</v>
          </cell>
        </row>
        <row r="383">
          <cell r="B383">
            <v>11.209859550476397</v>
          </cell>
          <cell r="C383">
            <v>13.516818162227308</v>
          </cell>
        </row>
        <row r="384">
          <cell r="B384">
            <v>11.214470702155197</v>
          </cell>
          <cell r="C384">
            <v>13.509237066714437</v>
          </cell>
        </row>
        <row r="385">
          <cell r="B385">
            <v>11.219081853833998</v>
          </cell>
          <cell r="C385">
            <v>13.501720801833391</v>
          </cell>
        </row>
        <row r="386">
          <cell r="B386">
            <v>11.223693005512798</v>
          </cell>
          <cell r="C386">
            <v>13.494268731989729</v>
          </cell>
        </row>
        <row r="387">
          <cell r="B387">
            <v>11.228304157191596</v>
          </cell>
          <cell r="C387">
            <v>13.486880229870387</v>
          </cell>
        </row>
        <row r="388">
          <cell r="B388">
            <v>11.232915308870396</v>
          </cell>
          <cell r="C388">
            <v>13.479554676309224</v>
          </cell>
        </row>
        <row r="389">
          <cell r="B389">
            <v>11.237526460549198</v>
          </cell>
          <cell r="C389">
            <v>13.47229146015518</v>
          </cell>
        </row>
        <row r="390">
          <cell r="B390">
            <v>11.242137612227998</v>
          </cell>
          <cell r="C390">
            <v>13.465089978143029</v>
          </cell>
        </row>
        <row r="391">
          <cell r="B391">
            <v>11.246748763906799</v>
          </cell>
          <cell r="C391">
            <v>13.45794963476658</v>
          </cell>
        </row>
        <row r="392">
          <cell r="B392">
            <v>11.251359915585599</v>
          </cell>
          <cell r="C392">
            <v>13.450869842154335</v>
          </cell>
        </row>
        <row r="393">
          <cell r="B393">
            <v>11.255971067264397</v>
          </cell>
          <cell r="C393">
            <v>13.443850019947531</v>
          </cell>
        </row>
        <row r="394">
          <cell r="B394">
            <v>11.260582218943197</v>
          </cell>
          <cell r="C394">
            <v>13.436889595180514</v>
          </cell>
        </row>
        <row r="395">
          <cell r="B395">
            <v>11.265193370621997</v>
          </cell>
          <cell r="C395">
            <v>13.429988002163379</v>
          </cell>
        </row>
        <row r="396">
          <cell r="B396">
            <v>11.269804522300799</v>
          </cell>
          <cell r="C396">
            <v>13.42314468236685</v>
          </cell>
        </row>
        <row r="397">
          <cell r="B397">
            <v>11.274415673979599</v>
          </cell>
          <cell r="C397">
            <v>13.416359084309354</v>
          </cell>
        </row>
        <row r="398">
          <cell r="B398">
            <v>11.279026825658399</v>
          </cell>
          <cell r="C398">
            <v>13.409630663446178</v>
          </cell>
        </row>
        <row r="399">
          <cell r="B399">
            <v>11.283637977337197</v>
          </cell>
          <cell r="C399">
            <v>13.40295888206076</v>
          </cell>
        </row>
        <row r="400">
          <cell r="B400">
            <v>11.288249129015997</v>
          </cell>
          <cell r="C400">
            <v>13.396343209157996</v>
          </cell>
        </row>
        <row r="401">
          <cell r="B401">
            <v>11.292860280694798</v>
          </cell>
          <cell r="C401">
            <v>13.389783120359548</v>
          </cell>
        </row>
        <row r="402">
          <cell r="B402">
            <v>11.297471432373598</v>
          </cell>
          <cell r="C402">
            <v>13.383278097801083</v>
          </cell>
        </row>
        <row r="403">
          <cell r="B403">
            <v>11.302082584052398</v>
          </cell>
          <cell r="C403">
            <v>13.37682763003146</v>
          </cell>
        </row>
        <row r="404">
          <cell r="B404">
            <v>11.306693735731196</v>
          </cell>
          <cell r="C404">
            <v>13.370431211913745</v>
          </cell>
        </row>
        <row r="405">
          <cell r="B405">
            <v>11.311304887409996</v>
          </cell>
          <cell r="C405">
            <v>13.364088344528074</v>
          </cell>
        </row>
        <row r="406">
          <cell r="B406">
            <v>11.315916039088796</v>
          </cell>
          <cell r="C406">
            <v>13.3577985350763</v>
          </cell>
        </row>
        <row r="407">
          <cell r="B407">
            <v>11.320527190767598</v>
          </cell>
          <cell r="C407">
            <v>13.351561296788384</v>
          </cell>
        </row>
        <row r="408">
          <cell r="B408">
            <v>11.325138342446397</v>
          </cell>
          <cell r="C408">
            <v>13.345376148830516</v>
          </cell>
        </row>
        <row r="409">
          <cell r="B409">
            <v>11.329749494125197</v>
          </cell>
          <cell r="C409">
            <v>13.339242616214877</v>
          </cell>
        </row>
        <row r="410">
          <cell r="B410">
            <v>11.334360645803999</v>
          </cell>
          <cell r="C410">
            <v>13.333160229711087</v>
          </cell>
        </row>
        <row r="411">
          <cell r="B411">
            <v>11.338971797482795</v>
          </cell>
          <cell r="C411">
            <v>13.327128525759223</v>
          </cell>
        </row>
        <row r="412">
          <cell r="B412">
            <v>11.343582949161597</v>
          </cell>
          <cell r="C412">
            <v>13.321147046384411</v>
          </cell>
        </row>
        <row r="413">
          <cell r="B413">
            <v>11.348194100840399</v>
          </cell>
          <cell r="C413">
            <v>13.31521533911299</v>
          </cell>
        </row>
        <row r="414">
          <cell r="B414">
            <v>11.352805252519198</v>
          </cell>
          <cell r="C414">
            <v>13.309332956890135</v>
          </cell>
        </row>
        <row r="415">
          <cell r="B415">
            <v>11.357416404197998</v>
          </cell>
          <cell r="C415">
            <v>13.303499457998997</v>
          </cell>
        </row>
        <row r="416">
          <cell r="B416">
            <v>11.362027555876796</v>
          </cell>
          <cell r="C416">
            <v>13.297714405981253</v>
          </cell>
        </row>
        <row r="417">
          <cell r="B417">
            <v>11.366638707555598</v>
          </cell>
          <cell r="C417">
            <v>13.291977369559104</v>
          </cell>
        </row>
        <row r="418">
          <cell r="B418">
            <v>11.371249859234398</v>
          </cell>
          <cell r="C418">
            <v>13.286287922558618</v>
          </cell>
        </row>
        <row r="419">
          <cell r="B419">
            <v>11.375861010913198</v>
          </cell>
          <cell r="C419">
            <v>13.280645643834472</v>
          </cell>
        </row>
        <row r="420">
          <cell r="B420">
            <v>11.380472162591998</v>
          </cell>
          <cell r="C420">
            <v>13.275050117195997</v>
          </cell>
        </row>
        <row r="421">
          <cell r="B421">
            <v>11.385083314270796</v>
          </cell>
          <cell r="C421">
            <v>13.269500931334516</v>
          </cell>
        </row>
        <row r="422">
          <cell r="B422">
            <v>11.389694465949596</v>
          </cell>
          <cell r="C422">
            <v>13.263997679751991</v>
          </cell>
        </row>
        <row r="423">
          <cell r="B423">
            <v>11.394305617628397</v>
          </cell>
          <cell r="C423">
            <v>13.258539960690875</v>
          </cell>
        </row>
        <row r="424">
          <cell r="B424">
            <v>11.398916769307197</v>
          </cell>
          <cell r="C424">
            <v>13.253127377065224</v>
          </cell>
        </row>
        <row r="425">
          <cell r="B425">
            <v>11.403527920985997</v>
          </cell>
          <cell r="C425">
            <v>13.247759536392996</v>
          </cell>
        </row>
        <row r="426">
          <cell r="B426">
            <v>11.408139072664799</v>
          </cell>
          <cell r="C426">
            <v>13.242436050729507</v>
          </cell>
        </row>
        <row r="427">
          <cell r="B427">
            <v>11.412750224343599</v>
          </cell>
          <cell r="C427">
            <v>13.237156536602058</v>
          </cell>
        </row>
        <row r="428">
          <cell r="B428">
            <v>11.417361376022397</v>
          </cell>
          <cell r="C428">
            <v>13.231920614945681</v>
          </cell>
        </row>
        <row r="429">
          <cell r="B429">
            <v>11.421972527701197</v>
          </cell>
          <cell r="C429">
            <v>13.226727911039998</v>
          </cell>
        </row>
        <row r="430">
          <cell r="B430">
            <v>11.426583679379997</v>
          </cell>
          <cell r="C430">
            <v>13.221578054447141</v>
          </cell>
        </row>
        <row r="431">
          <cell r="B431">
            <v>11.431194831058797</v>
          </cell>
          <cell r="C431">
            <v>13.216470678950763</v>
          </cell>
        </row>
        <row r="432">
          <cell r="B432">
            <v>11.435805982737598</v>
          </cell>
          <cell r="C432">
            <v>13.211405422496069</v>
          </cell>
        </row>
        <row r="433">
          <cell r="B433">
            <v>11.440417134416396</v>
          </cell>
          <cell r="C433">
            <v>13.206381927130861</v>
          </cell>
        </row>
        <row r="434">
          <cell r="B434">
            <v>11.445028286095196</v>
          </cell>
          <cell r="C434">
            <v>13.201399838947596</v>
          </cell>
        </row>
        <row r="435">
          <cell r="B435">
            <v>11.449639437773996</v>
          </cell>
          <cell r="C435">
            <v>13.196458808026433</v>
          </cell>
        </row>
        <row r="436">
          <cell r="B436">
            <v>11.454250589452798</v>
          </cell>
          <cell r="C436">
            <v>13.191558488379208</v>
          </cell>
        </row>
        <row r="437">
          <cell r="B437">
            <v>11.458861741131599</v>
          </cell>
          <cell r="C437">
            <v>13.186698537894369</v>
          </cell>
        </row>
        <row r="438">
          <cell r="B438">
            <v>11.463472892810399</v>
          </cell>
          <cell r="C438">
            <v>13.18187861828285</v>
          </cell>
        </row>
        <row r="439">
          <cell r="B439">
            <v>11.468084044489199</v>
          </cell>
          <cell r="C439">
            <v>13.177098395024823</v>
          </cell>
        </row>
        <row r="440">
          <cell r="B440">
            <v>11.472695196167997</v>
          </cell>
          <cell r="C440">
            <v>13.172357537317332</v>
          </cell>
        </row>
        <row r="441">
          <cell r="B441">
            <v>11.477306347846797</v>
          </cell>
          <cell r="C441">
            <v>13.167655718022845</v>
          </cell>
        </row>
        <row r="442">
          <cell r="B442">
            <v>11.481917499525599</v>
          </cell>
          <cell r="C442">
            <v>13.1629926136186</v>
          </cell>
        </row>
        <row r="443">
          <cell r="B443">
            <v>11.486528651204399</v>
          </cell>
          <cell r="C443">
            <v>13.158367904146827</v>
          </cell>
        </row>
        <row r="444">
          <cell r="B444">
            <v>11.491139802883199</v>
          </cell>
          <cell r="C444">
            <v>13.153781273165773</v>
          </cell>
        </row>
        <row r="445">
          <cell r="B445">
            <v>11.495750954561997</v>
          </cell>
          <cell r="C445">
            <v>13.149232407701545</v>
          </cell>
        </row>
        <row r="446">
          <cell r="B446">
            <v>11.500362106240797</v>
          </cell>
          <cell r="C446">
            <v>13.144720998200725</v>
          </cell>
        </row>
        <row r="447">
          <cell r="B447">
            <v>11.504973257919596</v>
          </cell>
          <cell r="C447">
            <v>13.140246738483777</v>
          </cell>
        </row>
        <row r="448">
          <cell r="B448">
            <v>11.509584409598398</v>
          </cell>
          <cell r="C448">
            <v>13.135809325699197</v>
          </cell>
        </row>
        <row r="449">
          <cell r="B449">
            <v>11.514195561277198</v>
          </cell>
          <cell r="C449">
            <v>13.131408460278434</v>
          </cell>
        </row>
        <row r="450">
          <cell r="B450">
            <v>11.518806712955996</v>
          </cell>
          <cell r="C450">
            <v>13.12704384589151</v>
          </cell>
        </row>
        <row r="451">
          <cell r="B451">
            <v>11.523417864634796</v>
          </cell>
          <cell r="C451">
            <v>13.122715189403381</v>
          </cell>
        </row>
        <row r="452">
          <cell r="B452">
            <v>11.528029016313596</v>
          </cell>
          <cell r="C452">
            <v>13.118422200830992</v>
          </cell>
        </row>
        <row r="453">
          <cell r="B453">
            <v>11.532640167992398</v>
          </cell>
          <cell r="C453">
            <v>13.114164593301021</v>
          </cell>
        </row>
        <row r="454">
          <cell r="B454">
            <v>11.537251319671197</v>
          </cell>
          <cell r="C454">
            <v>13.109942083008324</v>
          </cell>
        </row>
        <row r="455">
          <cell r="B455">
            <v>11.541862471349997</v>
          </cell>
          <cell r="C455">
            <v>13.105754389174997</v>
          </cell>
        </row>
        <row r="456">
          <cell r="B456">
            <v>11.546473623028797</v>
          </cell>
          <cell r="C456">
            <v>13.101601234010143</v>
          </cell>
        </row>
        <row r="457">
          <cell r="B457">
            <v>11.551084774707595</v>
          </cell>
          <cell r="C457">
            <v>13.097482342670244</v>
          </cell>
        </row>
        <row r="458">
          <cell r="B458">
            <v>11.555695926386397</v>
          </cell>
          <cell r="C458">
            <v>13.09339744322018</v>
          </cell>
        </row>
        <row r="459">
          <cell r="B459">
            <v>11.560307078065199</v>
          </cell>
          <cell r="C459">
            <v>13.089346266594866</v>
          </cell>
        </row>
        <row r="460">
          <cell r="B460">
            <v>11.564918229743999</v>
          </cell>
          <cell r="C460">
            <v>13.08532854656147</v>
          </cell>
        </row>
        <row r="461">
          <cell r="B461">
            <v>11.569529381422798</v>
          </cell>
          <cell r="C461">
            <v>13.081344019682264</v>
          </cell>
        </row>
        <row r="462">
          <cell r="B462">
            <v>11.574140533101597</v>
          </cell>
          <cell r="C462">
            <v>13.077392425278022</v>
          </cell>
        </row>
        <row r="463">
          <cell r="B463">
            <v>11.578751684780396</v>
          </cell>
          <cell r="C463">
            <v>13.073473505392025</v>
          </cell>
        </row>
        <row r="464">
          <cell r="B464">
            <v>11.583362836459198</v>
          </cell>
          <cell r="C464">
            <v>13.069587004754597</v>
          </cell>
        </row>
        <row r="465">
          <cell r="B465">
            <v>11.587973988137998</v>
          </cell>
          <cell r="C465">
            <v>13.065732670748217</v>
          </cell>
        </row>
        <row r="466">
          <cell r="B466">
            <v>11.592585139816798</v>
          </cell>
          <cell r="C466">
            <v>13.061910253373163</v>
          </cell>
        </row>
        <row r="467">
          <cell r="B467">
            <v>11.597196291495599</v>
          </cell>
          <cell r="C467">
            <v>13.058119505213689</v>
          </cell>
        </row>
        <row r="468">
          <cell r="B468">
            <v>11.601807443174396</v>
          </cell>
          <cell r="C468">
            <v>13.054360181404723</v>
          </cell>
        </row>
        <row r="469">
          <cell r="B469">
            <v>11.606418594853197</v>
          </cell>
          <cell r="C469">
            <v>13.050632039599092</v>
          </cell>
        </row>
        <row r="470">
          <cell r="B470">
            <v>11.611029746531997</v>
          </cell>
          <cell r="C470">
            <v>13.046934839935229</v>
          </cell>
        </row>
        <row r="471">
          <cell r="B471">
            <v>11.615640898210797</v>
          </cell>
          <cell r="C471">
            <v>13.043268345005398</v>
          </cell>
        </row>
        <row r="472">
          <cell r="B472">
            <v>11.620252049889597</v>
          </cell>
          <cell r="C472">
            <v>13.039632319824388</v>
          </cell>
        </row>
        <row r="473">
          <cell r="B473">
            <v>11.624863201568399</v>
          </cell>
          <cell r="C473">
            <v>13.036026531798703</v>
          </cell>
        </row>
        <row r="474">
          <cell r="B474">
            <v>11.629474353247197</v>
          </cell>
          <cell r="C474">
            <v>13.032450750696187</v>
          </cell>
        </row>
        <row r="475">
          <cell r="B475">
            <v>11.634085504925997</v>
          </cell>
          <cell r="C475">
            <v>13.028904748616162</v>
          </cell>
        </row>
        <row r="476">
          <cell r="B476">
            <v>11.638696656604797</v>
          </cell>
          <cell r="C476">
            <v>13.025388299959973</v>
          </cell>
        </row>
        <row r="477">
          <cell r="B477">
            <v>11.643307808283597</v>
          </cell>
          <cell r="C477">
            <v>13.021901181401999</v>
          </cell>
        </row>
        <row r="478">
          <cell r="B478">
            <v>11.647918959962398</v>
          </cell>
          <cell r="C478">
            <v>13.018443171861097</v>
          </cell>
        </row>
        <row r="479">
          <cell r="B479">
            <v>11.652530111641195</v>
          </cell>
          <cell r="C479">
            <v>13.015014052472475</v>
          </cell>
        </row>
        <row r="480">
          <cell r="B480">
            <v>11.657141263319996</v>
          </cell>
          <cell r="C480">
            <v>13.011613606559997</v>
          </cell>
        </row>
        <row r="481">
          <cell r="B481">
            <v>11.661752414998796</v>
          </cell>
          <cell r="C481">
            <v>13.008241619608874</v>
          </cell>
        </row>
        <row r="482">
          <cell r="B482">
            <v>11.666363566677596</v>
          </cell>
          <cell r="C482">
            <v>13.004897879238797</v>
          </cell>
        </row>
        <row r="483">
          <cell r="B483">
            <v>11.670974718356399</v>
          </cell>
          <cell r="C483">
            <v>13.001582175177454</v>
          </cell>
        </row>
        <row r="484">
          <cell r="B484">
            <v>11.675585870035199</v>
          </cell>
          <cell r="C484">
            <v>12.998294299234429</v>
          </cell>
        </row>
        <row r="485">
          <cell r="B485">
            <v>11.680197021713999</v>
          </cell>
          <cell r="C485">
            <v>12.995034045275515</v>
          </cell>
        </row>
        <row r="486">
          <cell r="B486">
            <v>11.684808173392797</v>
          </cell>
          <cell r="C486">
            <v>12.991801209197382</v>
          </cell>
        </row>
        <row r="487">
          <cell r="B487">
            <v>11.689419325071597</v>
          </cell>
          <cell r="C487">
            <v>12.988595588902628</v>
          </cell>
        </row>
        <row r="488">
          <cell r="B488">
            <v>11.694030476750397</v>
          </cell>
          <cell r="C488">
            <v>12.985416984275197</v>
          </cell>
        </row>
        <row r="489">
          <cell r="B489">
            <v>11.698641628429199</v>
          </cell>
          <cell r="C489">
            <v>12.982265197156162</v>
          </cell>
        </row>
        <row r="490">
          <cell r="B490">
            <v>11.703252780107999</v>
          </cell>
          <cell r="C490">
            <v>12.979140031319849</v>
          </cell>
        </row>
        <row r="491">
          <cell r="B491">
            <v>11.707863931786797</v>
          </cell>
          <cell r="C491">
            <v>12.976041292450331</v>
          </cell>
        </row>
        <row r="492">
          <cell r="B492">
            <v>11.712475083465597</v>
          </cell>
          <cell r="C492">
            <v>12.972968788118234</v>
          </cell>
        </row>
        <row r="493">
          <cell r="B493">
            <v>11.717086235144397</v>
          </cell>
          <cell r="C493">
            <v>12.969922327757914</v>
          </cell>
        </row>
        <row r="494">
          <cell r="B494">
            <v>11.721697386823198</v>
          </cell>
          <cell r="C494">
            <v>12.966901722644929</v>
          </cell>
        </row>
        <row r="495">
          <cell r="B495">
            <v>11.726308538501998</v>
          </cell>
          <cell r="C495">
            <v>12.96390678587389</v>
          </cell>
        </row>
        <row r="496">
          <cell r="B496">
            <v>11.730919690180798</v>
          </cell>
          <cell r="C496">
            <v>12.960937332336552</v>
          </cell>
        </row>
        <row r="497">
          <cell r="B497">
            <v>11.735530841859596</v>
          </cell>
          <cell r="C497">
            <v>12.957993178700301</v>
          </cell>
        </row>
        <row r="498">
          <cell r="B498">
            <v>11.740141993538396</v>
          </cell>
          <cell r="C498">
            <v>12.9550741433869</v>
          </cell>
        </row>
        <row r="499">
          <cell r="B499">
            <v>11.744753145217198</v>
          </cell>
          <cell r="C499">
            <v>12.952180046551558</v>
          </cell>
        </row>
        <row r="500">
          <cell r="B500">
            <v>11.749364296895997</v>
          </cell>
          <cell r="C500">
            <v>12.949310710062283</v>
          </cell>
        </row>
        <row r="501">
          <cell r="B501">
            <v>11.753975448574797</v>
          </cell>
          <cell r="C501">
            <v>12.946465957479559</v>
          </cell>
        </row>
        <row r="502">
          <cell r="B502">
            <v>11.758586600253597</v>
          </cell>
          <cell r="C502">
            <v>12.943645614036276</v>
          </cell>
        </row>
        <row r="503">
          <cell r="B503">
            <v>11.763197751932395</v>
          </cell>
          <cell r="C503">
            <v>12.940849506617971</v>
          </cell>
        </row>
        <row r="504">
          <cell r="B504">
            <v>11.767808903611195</v>
          </cell>
          <cell r="C504">
            <v>12.938077463743335</v>
          </cell>
        </row>
        <row r="505">
          <cell r="B505">
            <v>11.772420055289997</v>
          </cell>
          <cell r="C505">
            <v>12.935329315544998</v>
          </cell>
        </row>
        <row r="506">
          <cell r="B506">
            <v>11.777031206968799</v>
          </cell>
          <cell r="C506">
            <v>12.932604893750593</v>
          </cell>
        </row>
        <row r="507">
          <cell r="B507">
            <v>11.781642358647598</v>
          </cell>
          <cell r="C507">
            <v>12.929904031664078</v>
          </cell>
        </row>
        <row r="508">
          <cell r="B508">
            <v>11.786253510326397</v>
          </cell>
          <cell r="C508">
            <v>12.927226564147311</v>
          </cell>
        </row>
        <row r="509">
          <cell r="B509">
            <v>11.790864662005196</v>
          </cell>
          <cell r="C509">
            <v>12.924572327601897</v>
          </cell>
        </row>
        <row r="510">
          <cell r="B510">
            <v>11.795475813683998</v>
          </cell>
          <cell r="C510">
            <v>12.921941159951299</v>
          </cell>
        </row>
        <row r="511">
          <cell r="B511">
            <v>11.800086965362798</v>
          </cell>
          <cell r="C511">
            <v>12.919332900623163</v>
          </cell>
        </row>
        <row r="512">
          <cell r="B512">
            <v>11.804698117041598</v>
          </cell>
          <cell r="C512">
            <v>12.916747390531906</v>
          </cell>
        </row>
        <row r="513">
          <cell r="B513">
            <v>11.809309268720398</v>
          </cell>
          <cell r="C513">
            <v>12.914184472061581</v>
          </cell>
        </row>
        <row r="514">
          <cell r="B514">
            <v>11.813920420399199</v>
          </cell>
          <cell r="C514">
            <v>12.911643989048907</v>
          </cell>
        </row>
        <row r="515">
          <cell r="B515">
            <v>11.818531572077998</v>
          </cell>
          <cell r="C515">
            <v>12.909125786766586</v>
          </cell>
        </row>
        <row r="516">
          <cell r="B516">
            <v>11.823142723756797</v>
          </cell>
          <cell r="C516">
            <v>12.906629711906838</v>
          </cell>
        </row>
        <row r="517">
          <cell r="B517">
            <v>11.827753875435597</v>
          </cell>
          <cell r="C517">
            <v>12.904155612565166</v>
          </cell>
        </row>
        <row r="518">
          <cell r="B518">
            <v>11.832365027114397</v>
          </cell>
          <cell r="C518">
            <v>12.901703338224321</v>
          </cell>
        </row>
        <row r="519">
          <cell r="B519">
            <v>11.836976178793199</v>
          </cell>
          <cell r="C519">
            <v>12.899272739738509</v>
          </cell>
        </row>
        <row r="520">
          <cell r="B520">
            <v>11.841587330471995</v>
          </cell>
          <cell r="C520">
            <v>12.896863669317815</v>
          </cell>
        </row>
        <row r="521">
          <cell r="B521">
            <v>11.846198482150797</v>
          </cell>
          <cell r="C521">
            <v>12.89447598051281</v>
          </cell>
        </row>
        <row r="522">
          <cell r="B522">
            <v>11.850809633829597</v>
          </cell>
          <cell r="C522">
            <v>12.892109528199413</v>
          </cell>
        </row>
        <row r="523">
          <cell r="B523">
            <v>11.855420785508397</v>
          </cell>
          <cell r="C523">
            <v>12.889764168563905</v>
          </cell>
        </row>
        <row r="524">
          <cell r="B524">
            <v>11.860031937187198</v>
          </cell>
          <cell r="C524">
            <v>12.887439759088196</v>
          </cell>
        </row>
        <row r="525">
          <cell r="B525">
            <v>11.864643088865998</v>
          </cell>
          <cell r="C525">
            <v>12.885136158535245</v>
          </cell>
        </row>
        <row r="526">
          <cell r="B526">
            <v>11.869254240544796</v>
          </cell>
          <cell r="C526">
            <v>12.882853226934728</v>
          </cell>
        </row>
        <row r="527">
          <cell r="B527">
            <v>11.873865392223596</v>
          </cell>
          <cell r="C527">
            <v>12.880590825568845</v>
          </cell>
        </row>
        <row r="528">
          <cell r="B528">
            <v>11.878476543902396</v>
          </cell>
          <cell r="C528">
            <v>12.878348816958338</v>
          </cell>
        </row>
        <row r="529">
          <cell r="B529">
            <v>11.883087695581196</v>
          </cell>
          <cell r="C529">
            <v>12.876127064848724</v>
          </cell>
        </row>
        <row r="530">
          <cell r="B530">
            <v>11.887698847259999</v>
          </cell>
          <cell r="C530">
            <v>12.873925434196664</v>
          </cell>
        </row>
        <row r="531">
          <cell r="B531">
            <v>11.892309998938799</v>
          </cell>
          <cell r="C531">
            <v>12.871743791156536</v>
          </cell>
        </row>
        <row r="532">
          <cell r="B532">
            <v>11.896921150617597</v>
          </cell>
          <cell r="C532">
            <v>12.869582003067205</v>
          </cell>
        </row>
        <row r="533">
          <cell r="B533">
            <v>11.901532302296397</v>
          </cell>
          <cell r="C533">
            <v>12.867439938438926</v>
          </cell>
        </row>
        <row r="534">
          <cell r="B534">
            <v>11.906143453975197</v>
          </cell>
          <cell r="C534">
            <v>12.865317466940459</v>
          </cell>
        </row>
        <row r="535">
          <cell r="B535">
            <v>11.910754605653999</v>
          </cell>
          <cell r="C535">
            <v>12.863214459386338</v>
          </cell>
        </row>
        <row r="536">
          <cell r="B536">
            <v>11.915365757332799</v>
          </cell>
          <cell r="C536">
            <v>12.861130787724292</v>
          </cell>
        </row>
        <row r="537">
          <cell r="B537">
            <v>11.919976909011597</v>
          </cell>
          <cell r="C537">
            <v>12.859066325022866</v>
          </cell>
        </row>
        <row r="538">
          <cell r="B538">
            <v>11.924588060690397</v>
          </cell>
          <cell r="C538">
            <v>12.857020945459169</v>
          </cell>
        </row>
        <row r="539">
          <cell r="B539">
            <v>11.929199212369197</v>
          </cell>
          <cell r="C539">
            <v>12.854994524306818</v>
          </cell>
        </row>
        <row r="540">
          <cell r="B540">
            <v>11.933810364047998</v>
          </cell>
          <cell r="C540">
            <v>12.852986937923996</v>
          </cell>
        </row>
        <row r="541">
          <cell r="B541">
            <v>11.938421515726798</v>
          </cell>
          <cell r="C541">
            <v>12.850998063741702</v>
          </cell>
        </row>
        <row r="542">
          <cell r="B542">
            <v>11.943032667405598</v>
          </cell>
          <cell r="C542">
            <v>12.849027780252147</v>
          </cell>
        </row>
        <row r="543">
          <cell r="B543">
            <v>11.947643819084398</v>
          </cell>
          <cell r="C543">
            <v>12.847075966997274</v>
          </cell>
        </row>
        <row r="544">
          <cell r="B544">
            <v>11.952254970763196</v>
          </cell>
          <cell r="C544">
            <v>12.84514250455746</v>
          </cell>
        </row>
        <row r="545">
          <cell r="B545">
            <v>11.956866122441996</v>
          </cell>
          <cell r="C545">
            <v>12.84322727454035</v>
          </cell>
        </row>
        <row r="546">
          <cell r="B546">
            <v>11.961477274120798</v>
          </cell>
          <cell r="C546">
            <v>12.841330159569839</v>
          </cell>
        </row>
        <row r="547">
          <cell r="B547">
            <v>11.966088425799597</v>
          </cell>
          <cell r="C547">
            <v>12.839451043275172</v>
          </cell>
        </row>
        <row r="548">
          <cell r="B548">
            <v>11.970699577478397</v>
          </cell>
          <cell r="C548">
            <v>12.837589810280223</v>
          </cell>
        </row>
        <row r="549">
          <cell r="B549">
            <v>11.975310729157195</v>
          </cell>
          <cell r="C549">
            <v>12.835746346192881</v>
          </cell>
        </row>
        <row r="550">
          <cell r="B550">
            <v>11.979921880835995</v>
          </cell>
          <cell r="C550">
            <v>12.833920537594594</v>
          </cell>
        </row>
        <row r="551">
          <cell r="B551">
            <v>11.984533032514797</v>
          </cell>
          <cell r="C551">
            <v>12.832112272030008</v>
          </cell>
        </row>
        <row r="552">
          <cell r="B552">
            <v>11.989144184193597</v>
          </cell>
          <cell r="C552">
            <v>12.830321437996799</v>
          </cell>
        </row>
        <row r="553">
          <cell r="B553">
            <v>11.993755335872399</v>
          </cell>
          <cell r="C553">
            <v>12.828547924935563</v>
          </cell>
        </row>
        <row r="554">
          <cell r="B554">
            <v>11.998366487551198</v>
          </cell>
          <cell r="C554">
            <v>12.826791623219902</v>
          </cell>
        </row>
        <row r="555">
          <cell r="B555">
            <v>12.002977639229996</v>
          </cell>
          <cell r="C555">
            <v>12.825052424146577</v>
          </cell>
        </row>
        <row r="556">
          <cell r="B556">
            <v>12.007588790908798</v>
          </cell>
          <cell r="C556">
            <v>12.823330219925824</v>
          </cell>
        </row>
        <row r="557">
          <cell r="B557">
            <v>12.012199942587598</v>
          </cell>
          <cell r="C557">
            <v>12.821624903671784</v>
          </cell>
        </row>
        <row r="558">
          <cell r="B558">
            <v>12.016811094266398</v>
          </cell>
          <cell r="C558">
            <v>12.819936369393032</v>
          </cell>
        </row>
        <row r="559">
          <cell r="B559">
            <v>12.021422245945198</v>
          </cell>
          <cell r="C559">
            <v>12.818264511983244</v>
          </cell>
        </row>
        <row r="560">
          <cell r="B560">
            <v>12.026033397623999</v>
          </cell>
          <cell r="C560">
            <v>12.816609227211996</v>
          </cell>
        </row>
        <row r="561">
          <cell r="B561">
            <v>12.030644549302796</v>
          </cell>
          <cell r="C561">
            <v>12.81497041171564</v>
          </cell>
        </row>
        <row r="562">
          <cell r="B562">
            <v>12.035255700981597</v>
          </cell>
          <cell r="C562">
            <v>12.81334796298831</v>
          </cell>
        </row>
        <row r="563">
          <cell r="B563">
            <v>12.039866852660397</v>
          </cell>
          <cell r="C563">
            <v>12.811741779373055</v>
          </cell>
        </row>
        <row r="564">
          <cell r="B564">
            <v>12.044478004339197</v>
          </cell>
          <cell r="C564">
            <v>12.810151760053071</v>
          </cell>
        </row>
        <row r="565">
          <cell r="B565">
            <v>12.049089156017999</v>
          </cell>
          <cell r="C565">
            <v>12.808577805043019</v>
          </cell>
        </row>
        <row r="566">
          <cell r="B566">
            <v>12.053700307696795</v>
          </cell>
          <cell r="C566">
            <v>12.807019815180494</v>
          </cell>
        </row>
        <row r="567">
          <cell r="B567">
            <v>12.058311459375597</v>
          </cell>
          <cell r="C567">
            <v>12.805477692117572</v>
          </cell>
        </row>
        <row r="568">
          <cell r="B568">
            <v>12.062922611054397</v>
          </cell>
          <cell r="C568">
            <v>12.803951338312446</v>
          </cell>
        </row>
        <row r="569">
          <cell r="B569">
            <v>12.067533762733197</v>
          </cell>
          <cell r="C569">
            <v>12.802440657021197</v>
          </cell>
        </row>
        <row r="570">
          <cell r="B570">
            <v>12.072144914411997</v>
          </cell>
          <cell r="C570">
            <v>12.800945552289672</v>
          </cell>
        </row>
        <row r="571">
          <cell r="B571">
            <v>12.076756066090798</v>
          </cell>
          <cell r="C571">
            <v>12.799465928945397</v>
          </cell>
        </row>
        <row r="572">
          <cell r="B572">
            <v>12.081367217769598</v>
          </cell>
          <cell r="C572">
            <v>12.798001692589677</v>
          </cell>
        </row>
        <row r="573">
          <cell r="B573">
            <v>12.085978369448396</v>
          </cell>
          <cell r="C573">
            <v>12.796552749589715</v>
          </cell>
        </row>
        <row r="574">
          <cell r="B574">
            <v>12.090589521127196</v>
          </cell>
          <cell r="C574">
            <v>12.795119007070886</v>
          </cell>
        </row>
        <row r="575">
          <cell r="B575">
            <v>12.095200672805996</v>
          </cell>
          <cell r="C575">
            <v>12.793700372909058</v>
          </cell>
        </row>
        <row r="576">
          <cell r="B576">
            <v>12.099811824484799</v>
          </cell>
          <cell r="C576">
            <v>12.792296755723044</v>
          </cell>
        </row>
        <row r="577">
          <cell r="B577">
            <v>12.104422976163599</v>
          </cell>
          <cell r="C577">
            <v>12.790908064867107</v>
          </cell>
        </row>
        <row r="578">
          <cell r="B578">
            <v>12.109034127842397</v>
          </cell>
          <cell r="C578">
            <v>12.789534210423607</v>
          </cell>
        </row>
        <row r="579">
          <cell r="B579">
            <v>12.113645279521197</v>
          </cell>
          <cell r="C579">
            <v>12.788175103195664</v>
          </cell>
        </row>
        <row r="580">
          <cell r="B580">
            <v>12.118256431199997</v>
          </cell>
          <cell r="C580">
            <v>12.786830654699997</v>
          </cell>
        </row>
        <row r="581">
          <cell r="B581">
            <v>12.122867582878799</v>
          </cell>
          <cell r="C581">
            <v>12.785500777159758</v>
          </cell>
        </row>
        <row r="582">
          <cell r="B582">
            <v>12.127478734557599</v>
          </cell>
          <cell r="C582">
            <v>12.784185383497521</v>
          </cell>
        </row>
        <row r="583">
          <cell r="B583">
            <v>12.132089886236397</v>
          </cell>
          <cell r="C583">
            <v>12.782884387328336</v>
          </cell>
        </row>
        <row r="584">
          <cell r="B584">
            <v>12.136701037915197</v>
          </cell>
          <cell r="C584">
            <v>12.781597702952835</v>
          </cell>
        </row>
        <row r="585">
          <cell r="B585">
            <v>12.141312189593997</v>
          </cell>
          <cell r="C585">
            <v>12.780325245350461</v>
          </cell>
        </row>
        <row r="586">
          <cell r="B586">
            <v>12.145923341272796</v>
          </cell>
          <cell r="C586">
            <v>12.77906693017276</v>
          </cell>
        </row>
        <row r="587">
          <cell r="B587">
            <v>12.150534492951598</v>
          </cell>
          <cell r="C587">
            <v>12.777822673736745</v>
          </cell>
        </row>
        <row r="588">
          <cell r="B588">
            <v>12.155145644630398</v>
          </cell>
          <cell r="C588">
            <v>12.776592393018346</v>
          </cell>
        </row>
        <row r="589">
          <cell r="B589">
            <v>12.159756796309198</v>
          </cell>
          <cell r="C589">
            <v>12.775376005645954</v>
          </cell>
        </row>
        <row r="590">
          <cell r="B590">
            <v>12.164367947987996</v>
          </cell>
          <cell r="C590">
            <v>12.774173429893997</v>
          </cell>
        </row>
        <row r="591">
          <cell r="B591">
            <v>12.168979099666796</v>
          </cell>
          <cell r="C591">
            <v>12.772984584676646</v>
          </cell>
        </row>
        <row r="592">
          <cell r="B592">
            <v>12.173590251345598</v>
          </cell>
          <cell r="C592">
            <v>12.771809389541547</v>
          </cell>
        </row>
        <row r="593">
          <cell r="B593">
            <v>12.178201403024397</v>
          </cell>
          <cell r="C593">
            <v>12.770647764663659</v>
          </cell>
        </row>
        <row r="594">
          <cell r="B594">
            <v>12.182812554703197</v>
          </cell>
          <cell r="C594">
            <v>12.769499630839146</v>
          </cell>
        </row>
        <row r="595">
          <cell r="B595">
            <v>12.187423706381995</v>
          </cell>
          <cell r="C595">
            <v>12.768364909479343</v>
          </cell>
        </row>
        <row r="596">
          <cell r="B596">
            <v>12.192034858060795</v>
          </cell>
          <cell r="C596">
            <v>12.767243522604815</v>
          </cell>
        </row>
        <row r="597">
          <cell r="B597">
            <v>12.196646009739597</v>
          </cell>
          <cell r="C597">
            <v>12.766135392839427</v>
          </cell>
        </row>
        <row r="598">
          <cell r="B598">
            <v>12.201257161418397</v>
          </cell>
          <cell r="C598">
            <v>12.765040443404562</v>
          </cell>
        </row>
        <row r="599">
          <cell r="B599">
            <v>12.205868313097197</v>
          </cell>
          <cell r="C599">
            <v>12.763958598113339</v>
          </cell>
        </row>
        <row r="600">
          <cell r="B600">
            <v>12.210479464775998</v>
          </cell>
          <cell r="C600">
            <v>12.762889781364921</v>
          </cell>
        </row>
        <row r="601">
          <cell r="B601">
            <v>12.2150906164548</v>
          </cell>
          <cell r="C601">
            <v>12.761833918138914</v>
          </cell>
        </row>
        <row r="602">
          <cell r="B602">
            <v>12.219701768133596</v>
          </cell>
          <cell r="C602">
            <v>12.760790933989787</v>
          </cell>
        </row>
        <row r="603">
          <cell r="B603">
            <v>12.224312919812398</v>
          </cell>
          <cell r="C603">
            <v>12.759760755041377</v>
          </cell>
        </row>
        <row r="604">
          <cell r="B604">
            <v>12.228924071491198</v>
          </cell>
          <cell r="C604">
            <v>12.758743307981476</v>
          </cell>
        </row>
        <row r="605">
          <cell r="B605">
            <v>12.233535223169998</v>
          </cell>
          <cell r="C605">
            <v>12.757738520056428</v>
          </cell>
        </row>
        <row r="606">
          <cell r="B606">
            <v>12.2381463748488</v>
          </cell>
          <cell r="C606">
            <v>12.75674631906584</v>
          </cell>
        </row>
        <row r="607">
          <cell r="B607">
            <v>12.242757526527596</v>
          </cell>
          <cell r="C607">
            <v>12.755766633357347</v>
          </cell>
        </row>
        <row r="608">
          <cell r="B608">
            <v>12.247368678206398</v>
          </cell>
          <cell r="C608">
            <v>12.754799391821381</v>
          </cell>
        </row>
        <row r="609">
          <cell r="B609">
            <v>12.251979829885197</v>
          </cell>
          <cell r="C609">
            <v>12.753844523886075</v>
          </cell>
        </row>
        <row r="610">
          <cell r="B610">
            <v>12.256590981563997</v>
          </cell>
          <cell r="C610">
            <v>12.752901959512187</v>
          </cell>
        </row>
        <row r="611">
          <cell r="B611">
            <v>12.261202133242797</v>
          </cell>
          <cell r="C611">
            <v>12.751971629188063</v>
          </cell>
        </row>
        <row r="612">
          <cell r="B612">
            <v>12.265813284921595</v>
          </cell>
          <cell r="C612">
            <v>12.751053463924707</v>
          </cell>
        </row>
        <row r="613">
          <cell r="B613">
            <v>12.270424436600397</v>
          </cell>
          <cell r="C613">
            <v>12.750147395250851</v>
          </cell>
        </row>
        <row r="614">
          <cell r="B614">
            <v>12.275035588279197</v>
          </cell>
          <cell r="C614">
            <v>12.749253355208134</v>
          </cell>
        </row>
        <row r="615">
          <cell r="B615">
            <v>12.279646739957997</v>
          </cell>
          <cell r="C615">
            <v>12.748371276346289</v>
          </cell>
        </row>
        <row r="616">
          <cell r="B616">
            <v>12.284257891636797</v>
          </cell>
          <cell r="C616">
            <v>12.747501091718398</v>
          </cell>
        </row>
        <row r="617">
          <cell r="B617">
            <v>12.288869043315598</v>
          </cell>
          <cell r="C617">
            <v>12.746642734876232</v>
          </cell>
        </row>
        <row r="618">
          <cell r="B618">
            <v>12.293480194994398</v>
          </cell>
          <cell r="C618">
            <v>12.745796139865599</v>
          </cell>
        </row>
        <row r="619">
          <cell r="B619">
            <v>12.298091346673196</v>
          </cell>
          <cell r="C619">
            <v>12.744961241221754</v>
          </cell>
        </row>
        <row r="620">
          <cell r="B620">
            <v>12.302702498351996</v>
          </cell>
          <cell r="C620">
            <v>12.744137973964884</v>
          </cell>
        </row>
        <row r="621">
          <cell r="B621">
            <v>12.307313650030796</v>
          </cell>
          <cell r="C621">
            <v>12.743326273595621</v>
          </cell>
        </row>
        <row r="622">
          <cell r="B622">
            <v>12.311924801709598</v>
          </cell>
          <cell r="C622">
            <v>12.742526076090591</v>
          </cell>
        </row>
        <row r="623">
          <cell r="B623">
            <v>12.316535953388399</v>
          </cell>
          <cell r="C623">
            <v>12.741737317898066</v>
          </cell>
        </row>
        <row r="624">
          <cell r="B624">
            <v>12.321147105067197</v>
          </cell>
          <cell r="C624">
            <v>12.740959935933597</v>
          </cell>
        </row>
        <row r="625">
          <cell r="B625">
            <v>12.325758256745997</v>
          </cell>
          <cell r="C625">
            <v>12.740193867575748</v>
          </cell>
        </row>
        <row r="626">
          <cell r="B626">
            <v>12.330369408424797</v>
          </cell>
          <cell r="C626">
            <v>12.739439050661845</v>
          </cell>
        </row>
        <row r="627">
          <cell r="B627">
            <v>12.334980560103597</v>
          </cell>
          <cell r="C627">
            <v>12.73869542348379</v>
          </cell>
        </row>
        <row r="628">
          <cell r="B628">
            <v>12.339591711782399</v>
          </cell>
          <cell r="C628">
            <v>12.737962924783901</v>
          </cell>
        </row>
        <row r="629">
          <cell r="B629">
            <v>12.344202863461199</v>
          </cell>
          <cell r="C629">
            <v>12.737241493750815</v>
          </cell>
        </row>
        <row r="630">
          <cell r="B630">
            <v>12.348814015139997</v>
          </cell>
          <cell r="C630">
            <v>12.736531070015451</v>
          </cell>
        </row>
        <row r="631">
          <cell r="B631">
            <v>12.353425166818797</v>
          </cell>
          <cell r="C631">
            <v>12.735831593646967</v>
          </cell>
        </row>
        <row r="632">
          <cell r="B632">
            <v>12.358036318497597</v>
          </cell>
          <cell r="C632">
            <v>12.735143005148794</v>
          </cell>
        </row>
        <row r="633">
          <cell r="B633">
            <v>12.362647470176398</v>
          </cell>
          <cell r="C633">
            <v>12.734465245454743</v>
          </cell>
        </row>
        <row r="634">
          <cell r="B634">
            <v>12.367258621855198</v>
          </cell>
          <cell r="C634">
            <v>12.733798255925072</v>
          </cell>
        </row>
        <row r="635">
          <cell r="B635">
            <v>12.371869773533998</v>
          </cell>
          <cell r="C635">
            <v>12.733141978342671</v>
          </cell>
        </row>
        <row r="636">
          <cell r="B636">
            <v>12.376480925212796</v>
          </cell>
          <cell r="C636">
            <v>12.732496354909275</v>
          </cell>
        </row>
        <row r="637">
          <cell r="B637">
            <v>12.381092076891596</v>
          </cell>
          <cell r="C637">
            <v>12.731861328241669</v>
          </cell>
        </row>
        <row r="638">
          <cell r="B638">
            <v>12.385703228570398</v>
          </cell>
          <cell r="C638">
            <v>12.731236841367995</v>
          </cell>
        </row>
        <row r="639">
          <cell r="B639">
            <v>12.390314380249198</v>
          </cell>
          <cell r="C639">
            <v>12.730622837724059</v>
          </cell>
        </row>
        <row r="640">
          <cell r="B640">
            <v>12.394925531927997</v>
          </cell>
          <cell r="C640">
            <v>12.730019261149712</v>
          </cell>
        </row>
        <row r="641">
          <cell r="B641">
            <v>12.399536683606796</v>
          </cell>
          <cell r="C641">
            <v>12.729426055885213</v>
          </cell>
        </row>
        <row r="642">
          <cell r="B642">
            <v>12.404147835285595</v>
          </cell>
          <cell r="C642">
            <v>12.72884316656771</v>
          </cell>
        </row>
        <row r="643">
          <cell r="B643">
            <v>12.408758986964395</v>
          </cell>
          <cell r="C643">
            <v>12.728270538227669</v>
          </cell>
        </row>
        <row r="644">
          <cell r="B644">
            <v>12.413370138643197</v>
          </cell>
          <cell r="C644">
            <v>12.727708116285427</v>
          </cell>
        </row>
        <row r="645">
          <cell r="B645">
            <v>12.417981290321997</v>
          </cell>
          <cell r="C645">
            <v>12.727155846547721</v>
          </cell>
        </row>
        <row r="646">
          <cell r="B646">
            <v>12.422592442000798</v>
          </cell>
          <cell r="C646">
            <v>12.726613675204286</v>
          </cell>
        </row>
        <row r="647">
          <cell r="B647">
            <v>12.4272035936796</v>
          </cell>
          <cell r="C647">
            <v>12.726081548824453</v>
          </cell>
        </row>
        <row r="648">
          <cell r="B648">
            <v>12.431814745358396</v>
          </cell>
          <cell r="C648">
            <v>12.725559414353846</v>
          </cell>
        </row>
        <row r="649">
          <cell r="B649">
            <v>12.436425897037198</v>
          </cell>
          <cell r="C649">
            <v>12.725047219111037</v>
          </cell>
        </row>
        <row r="650">
          <cell r="B650">
            <v>12.441037048715998</v>
          </cell>
          <cell r="C650">
            <v>12.724544910784315</v>
          </cell>
        </row>
        <row r="651">
          <cell r="B651">
            <v>12.445648200394798</v>
          </cell>
          <cell r="C651">
            <v>12.724052437428396</v>
          </cell>
        </row>
        <row r="652">
          <cell r="B652">
            <v>12.450259352073598</v>
          </cell>
          <cell r="C652">
            <v>12.723569747461273</v>
          </cell>
        </row>
        <row r="653">
          <cell r="B653">
            <v>12.454870503752396</v>
          </cell>
          <cell r="C653">
            <v>12.723096789661016</v>
          </cell>
        </row>
        <row r="654">
          <cell r="B654">
            <v>12.459481655431198</v>
          </cell>
          <cell r="C654">
            <v>12.722633513162634</v>
          </cell>
        </row>
        <row r="655">
          <cell r="B655">
            <v>12.464092807109997</v>
          </cell>
          <cell r="C655">
            <v>12.722179867454997</v>
          </cell>
        </row>
        <row r="656">
          <cell r="B656">
            <v>12.468703958788797</v>
          </cell>
          <cell r="C656">
            <v>12.721735802377729</v>
          </cell>
        </row>
        <row r="657">
          <cell r="B657">
            <v>12.473315110467597</v>
          </cell>
          <cell r="C657">
            <v>12.721301268118197</v>
          </cell>
        </row>
        <row r="658">
          <cell r="B658">
            <v>12.477926262146399</v>
          </cell>
          <cell r="C658">
            <v>12.720876215208488</v>
          </cell>
        </row>
        <row r="659">
          <cell r="B659">
            <v>12.482537413825195</v>
          </cell>
          <cell r="C659">
            <v>12.720460594522441</v>
          </cell>
        </row>
        <row r="660">
          <cell r="B660">
            <v>12.487148565503997</v>
          </cell>
          <cell r="C660">
            <v>12.720054357272687</v>
          </cell>
        </row>
        <row r="661">
          <cell r="B661">
            <v>12.491759717182797</v>
          </cell>
          <cell r="C661">
            <v>12.71965745500775</v>
          </cell>
        </row>
        <row r="662">
          <cell r="B662">
            <v>12.496370868861597</v>
          </cell>
          <cell r="C662">
            <v>12.719269839609145</v>
          </cell>
        </row>
        <row r="663">
          <cell r="B663">
            <v>12.500982020540398</v>
          </cell>
          <cell r="C663">
            <v>12.71889146328855</v>
          </cell>
        </row>
        <row r="664">
          <cell r="B664">
            <v>12.505593172219198</v>
          </cell>
          <cell r="C664">
            <v>12.718522278584938</v>
          </cell>
        </row>
        <row r="665">
          <cell r="B665">
            <v>12.510204323897996</v>
          </cell>
          <cell r="C665">
            <v>12.718162238361815</v>
          </cell>
        </row>
        <row r="666">
          <cell r="B666">
            <v>12.514815475576796</v>
          </cell>
          <cell r="C666">
            <v>12.71781129580444</v>
          </cell>
        </row>
        <row r="667">
          <cell r="B667">
            <v>12.519426627255596</v>
          </cell>
          <cell r="C667">
            <v>12.717469404417065</v>
          </cell>
        </row>
        <row r="668">
          <cell r="B668">
            <v>12.524037778934396</v>
          </cell>
          <cell r="C668">
            <v>12.717136518020258</v>
          </cell>
        </row>
        <row r="669">
          <cell r="B669">
            <v>12.528648930613198</v>
          </cell>
          <cell r="C669">
            <v>12.716812590748193</v>
          </cell>
        </row>
        <row r="670">
          <cell r="B670">
            <v>12.533260082291998</v>
          </cell>
          <cell r="C670">
            <v>12.716497577045997</v>
          </cell>
        </row>
        <row r="671">
          <cell r="B671">
            <v>12.537871233970797</v>
          </cell>
          <cell r="C671">
            <v>12.71619143166712</v>
          </cell>
        </row>
        <row r="672">
          <cell r="B672">
            <v>12.542482385649597</v>
          </cell>
          <cell r="C672">
            <v>12.715894109670746</v>
          </cell>
        </row>
        <row r="673">
          <cell r="B673">
            <v>12.547093537328397</v>
          </cell>
          <cell r="C673">
            <v>12.715605566419171</v>
          </cell>
        </row>
        <row r="674">
          <cell r="B674">
            <v>12.551704689007199</v>
          </cell>
          <cell r="C674">
            <v>12.715325757575314</v>
          </cell>
        </row>
        <row r="675">
          <cell r="B675">
            <v>12.556315840685999</v>
          </cell>
          <cell r="C675">
            <v>12.715054639100142</v>
          </cell>
        </row>
        <row r="676">
          <cell r="B676">
            <v>12.560926992364799</v>
          </cell>
          <cell r="C676">
            <v>12.714792167250183</v>
          </cell>
        </row>
        <row r="677">
          <cell r="B677">
            <v>12.565538144043597</v>
          </cell>
          <cell r="C677">
            <v>12.714538298575061</v>
          </cell>
        </row>
        <row r="678">
          <cell r="B678">
            <v>12.570149295722397</v>
          </cell>
          <cell r="C678">
            <v>12.714292989915041</v>
          </cell>
        </row>
        <row r="679">
          <cell r="B679">
            <v>12.574760447401198</v>
          </cell>
          <cell r="C679">
            <v>12.714056198398595</v>
          </cell>
        </row>
        <row r="680">
          <cell r="B680">
            <v>12.579371599079998</v>
          </cell>
          <cell r="C680">
            <v>12.713827881439997</v>
          </cell>
        </row>
        <row r="681">
          <cell r="B681">
            <v>12.583982750758798</v>
          </cell>
          <cell r="C681">
            <v>12.71360799673697</v>
          </cell>
        </row>
        <row r="682">
          <cell r="B682">
            <v>12.588593902437596</v>
          </cell>
          <cell r="C682">
            <v>12.713396502268301</v>
          </cell>
        </row>
        <row r="683">
          <cell r="B683">
            <v>12.593205054116396</v>
          </cell>
          <cell r="C683">
            <v>12.713193356291528</v>
          </cell>
        </row>
        <row r="684">
          <cell r="B684">
            <v>12.597816205795196</v>
          </cell>
          <cell r="C684">
            <v>12.712998517340642</v>
          </cell>
        </row>
        <row r="685">
          <cell r="B685">
            <v>12.602427357473998</v>
          </cell>
          <cell r="C685">
            <v>12.712811944223775</v>
          </cell>
        </row>
        <row r="686">
          <cell r="B686">
            <v>12.607038509152797</v>
          </cell>
          <cell r="C686">
            <v>12.712633596020952</v>
          </cell>
        </row>
        <row r="687">
          <cell r="B687">
            <v>12.611649660831596</v>
          </cell>
          <cell r="C687">
            <v>12.712463432081861</v>
          </cell>
        </row>
        <row r="688">
          <cell r="B688">
            <v>12.616260812510397</v>
          </cell>
          <cell r="C688">
            <v>12.712301412023621</v>
          </cell>
        </row>
        <row r="689">
          <cell r="B689">
            <v>12.620871964189195</v>
          </cell>
          <cell r="C689">
            <v>12.71214749572859</v>
          </cell>
        </row>
        <row r="690">
          <cell r="B690">
            <v>12.625483115867997</v>
          </cell>
          <cell r="C690">
            <v>12.712001643342193</v>
          </cell>
        </row>
        <row r="691">
          <cell r="B691">
            <v>12.630094267546797</v>
          </cell>
          <cell r="C691">
            <v>12.711863815270778</v>
          </cell>
        </row>
        <row r="692">
          <cell r="B692">
            <v>12.634705419225597</v>
          </cell>
          <cell r="C692">
            <v>12.711733972179463</v>
          </cell>
        </row>
        <row r="693">
          <cell r="B693">
            <v>12.639316570904398</v>
          </cell>
          <cell r="C693">
            <v>12.711612074990045</v>
          </cell>
        </row>
        <row r="694">
          <cell r="B694">
            <v>12.643927722583197</v>
          </cell>
          <cell r="C694">
            <v>12.711498084878896</v>
          </cell>
        </row>
        <row r="695">
          <cell r="B695">
            <v>12.648538874261998</v>
          </cell>
          <cell r="C695">
            <v>12.711391963274901</v>
          </cell>
        </row>
        <row r="696">
          <cell r="B696">
            <v>12.653150025940798</v>
          </cell>
          <cell r="C696">
            <v>12.711293671857412</v>
          </cell>
        </row>
        <row r="697">
          <cell r="B697">
            <v>12.657761177619598</v>
          </cell>
          <cell r="C697">
            <v>12.711203172554205</v>
          </cell>
        </row>
        <row r="698">
          <cell r="B698">
            <v>12.662372329298398</v>
          </cell>
          <cell r="C698">
            <v>12.711120427539491</v>
          </cell>
        </row>
        <row r="699">
          <cell r="B699">
            <v>12.666983480977196</v>
          </cell>
          <cell r="C699">
            <v>12.711045399231892</v>
          </cell>
        </row>
        <row r="700">
          <cell r="B700">
            <v>12.671594632655996</v>
          </cell>
          <cell r="C700">
            <v>12.710978050292512</v>
          </cell>
        </row>
        <row r="701">
          <cell r="B701">
            <v>12.676205784334797</v>
          </cell>
          <cell r="C701">
            <v>12.710918343622955</v>
          </cell>
        </row>
        <row r="702">
          <cell r="B702">
            <v>12.680816936013597</v>
          </cell>
          <cell r="C702">
            <v>12.710866242363389</v>
          </cell>
        </row>
        <row r="703">
          <cell r="B703">
            <v>12.685428087692397</v>
          </cell>
          <cell r="C703">
            <v>12.710821709890658</v>
          </cell>
        </row>
        <row r="704">
          <cell r="B704">
            <v>12.690039239371199</v>
          </cell>
          <cell r="C704">
            <v>12.710784709816368</v>
          </cell>
        </row>
        <row r="705">
          <cell r="B705">
            <v>12.694650391049999</v>
          </cell>
          <cell r="C705">
            <v>12.710755205984995</v>
          </cell>
        </row>
        <row r="706">
          <cell r="B706">
            <v>12.699261542728797</v>
          </cell>
          <cell r="C706">
            <v>12.710733162472064</v>
          </cell>
        </row>
        <row r="707">
          <cell r="B707">
            <v>12.703872694407597</v>
          </cell>
          <cell r="C707">
            <v>12.710718543582267</v>
          </cell>
        </row>
        <row r="708">
          <cell r="B708">
            <v>12.708483846086397</v>
          </cell>
          <cell r="C708">
            <v>12.710711313847654</v>
          </cell>
        </row>
        <row r="709">
          <cell r="B709">
            <v>12.713094997765197</v>
          </cell>
          <cell r="C709">
            <v>12.710711438025841</v>
          </cell>
        </row>
        <row r="710">
          <cell r="B710">
            <v>12.717706149443998</v>
          </cell>
          <cell r="C710">
            <v>12.710718881098186</v>
          </cell>
        </row>
        <row r="711">
          <cell r="B711">
            <v>12.722317301122796</v>
          </cell>
          <cell r="C711">
            <v>12.710733608268056</v>
          </cell>
        </row>
        <row r="712">
          <cell r="B712">
            <v>12.726928452801596</v>
          </cell>
          <cell r="C712">
            <v>12.710755584959026</v>
          </cell>
        </row>
        <row r="713">
          <cell r="B713">
            <v>12.731539604480396</v>
          </cell>
          <cell r="C713">
            <v>12.710784776813185</v>
          </cell>
        </row>
        <row r="714">
          <cell r="B714">
            <v>12.736150756159196</v>
          </cell>
          <cell r="C714">
            <v>12.710821149689378</v>
          </cell>
        </row>
        <row r="715">
          <cell r="B715">
            <v>12.740761907837998</v>
          </cell>
          <cell r="C715">
            <v>12.710864669661515</v>
          </cell>
        </row>
        <row r="716">
          <cell r="B716">
            <v>12.745373059516794</v>
          </cell>
          <cell r="C716">
            <v>12.71091530301689</v>
          </cell>
        </row>
        <row r="717">
          <cell r="B717">
            <v>12.749984211195599</v>
          </cell>
          <cell r="C717">
            <v>12.710973016254469</v>
          </cell>
        </row>
        <row r="718">
          <cell r="B718">
            <v>12.754595362874397</v>
          </cell>
          <cell r="C718">
            <v>12.711037776083277</v>
          </cell>
        </row>
        <row r="719">
          <cell r="B719">
            <v>12.759206514553197</v>
          </cell>
          <cell r="C719">
            <v>12.711109549420728</v>
          </cell>
        </row>
        <row r="720">
          <cell r="B720">
            <v>12.763817666231999</v>
          </cell>
          <cell r="C720">
            <v>12.711188303390996</v>
          </cell>
        </row>
        <row r="721">
          <cell r="B721">
            <v>12.768428817910799</v>
          </cell>
          <cell r="C721">
            <v>12.711274005323416</v>
          </cell>
        </row>
        <row r="722">
          <cell r="B722">
            <v>12.773039969589599</v>
          </cell>
          <cell r="C722">
            <v>12.711366622750871</v>
          </cell>
        </row>
        <row r="723">
          <cell r="B723">
            <v>12.777651121268397</v>
          </cell>
          <cell r="C723">
            <v>12.711466123408226</v>
          </cell>
        </row>
        <row r="724">
          <cell r="B724">
            <v>12.782262272947197</v>
          </cell>
          <cell r="C724">
            <v>12.71157247523074</v>
          </cell>
        </row>
        <row r="725">
          <cell r="B725">
            <v>12.786873424625997</v>
          </cell>
          <cell r="C725">
            <v>12.711685646352533</v>
          </cell>
        </row>
        <row r="726">
          <cell r="B726">
            <v>12.791484576304798</v>
          </cell>
          <cell r="C726">
            <v>12.711805605105029</v>
          </cell>
        </row>
        <row r="727">
          <cell r="B727">
            <v>12.796095727983598</v>
          </cell>
          <cell r="C727">
            <v>12.711932320015448</v>
          </cell>
        </row>
        <row r="728">
          <cell r="B728">
            <v>12.800706879662396</v>
          </cell>
          <cell r="C728">
            <v>12.712065759805272</v>
          </cell>
        </row>
        <row r="729">
          <cell r="B729">
            <v>12.805318031341196</v>
          </cell>
          <cell r="C729">
            <v>12.712205893388775</v>
          </cell>
        </row>
        <row r="730">
          <cell r="B730">
            <v>12.809929183019996</v>
          </cell>
          <cell r="C730">
            <v>12.712352689871535</v>
          </cell>
        </row>
        <row r="731">
          <cell r="B731">
            <v>12.814540334698798</v>
          </cell>
          <cell r="C731">
            <v>12.712506118548937</v>
          </cell>
        </row>
        <row r="732">
          <cell r="B732">
            <v>12.819151486377597</v>
          </cell>
          <cell r="C732">
            <v>12.712666148904749</v>
          </cell>
        </row>
        <row r="733">
          <cell r="B733">
            <v>12.823762638056397</v>
          </cell>
          <cell r="C733">
            <v>12.712832750609671</v>
          </cell>
        </row>
        <row r="734">
          <cell r="B734">
            <v>12.828373789735197</v>
          </cell>
          <cell r="C734">
            <v>12.713005893519894</v>
          </cell>
        </row>
        <row r="735">
          <cell r="B735">
            <v>12.832984941413995</v>
          </cell>
          <cell r="C735">
            <v>12.713185547675698</v>
          </cell>
        </row>
        <row r="736">
          <cell r="B736">
            <v>12.837596093092797</v>
          </cell>
          <cell r="C736">
            <v>12.713371683300059</v>
          </cell>
        </row>
        <row r="737">
          <cell r="B737">
            <v>12.842207244771597</v>
          </cell>
          <cell r="C737">
            <v>12.71356427079721</v>
          </cell>
        </row>
        <row r="738">
          <cell r="B738">
            <v>12.846818396450397</v>
          </cell>
          <cell r="C738">
            <v>12.713763280751335</v>
          </cell>
        </row>
        <row r="739">
          <cell r="B739">
            <v>12.851429548129197</v>
          </cell>
          <cell r="C739">
            <v>12.713968683925147</v>
          </cell>
        </row>
        <row r="740">
          <cell r="B740">
            <v>12.856040699807997</v>
          </cell>
          <cell r="C740">
            <v>12.714180451258542</v>
          </cell>
        </row>
        <row r="741">
          <cell r="B741">
            <v>12.860651851486796</v>
          </cell>
          <cell r="C741">
            <v>12.7143985538673</v>
          </cell>
        </row>
        <row r="742">
          <cell r="B742">
            <v>12.865263003165598</v>
          </cell>
          <cell r="C742">
            <v>12.714622963041711</v>
          </cell>
        </row>
        <row r="743">
          <cell r="B743">
            <v>12.869874154844398</v>
          </cell>
          <cell r="C743">
            <v>12.714853650245274</v>
          </cell>
        </row>
        <row r="744">
          <cell r="B744">
            <v>12.874485306523198</v>
          </cell>
          <cell r="C744">
            <v>12.715090587113401</v>
          </cell>
        </row>
        <row r="745">
          <cell r="B745">
            <v>12.879096458201996</v>
          </cell>
          <cell r="C745">
            <v>12.715333745452122</v>
          </cell>
        </row>
        <row r="746">
          <cell r="B746">
            <v>12.883707609880799</v>
          </cell>
          <cell r="C746">
            <v>12.715583097236795</v>
          </cell>
        </row>
        <row r="747">
          <cell r="B747">
            <v>12.888318761559598</v>
          </cell>
          <cell r="C747">
            <v>12.71583861461083</v>
          </cell>
        </row>
        <row r="748">
          <cell r="B748">
            <v>12.892929913238397</v>
          </cell>
          <cell r="C748">
            <v>12.716100269884468</v>
          </cell>
        </row>
        <row r="749">
          <cell r="B749">
            <v>12.897541064917197</v>
          </cell>
          <cell r="C749">
            <v>12.716368035533485</v>
          </cell>
        </row>
        <row r="750">
          <cell r="B750">
            <v>12.902152216595997</v>
          </cell>
          <cell r="C750">
            <v>12.716641884197994</v>
          </cell>
        </row>
        <row r="751">
          <cell r="B751">
            <v>12.906763368274799</v>
          </cell>
          <cell r="C751">
            <v>12.716921788681214</v>
          </cell>
        </row>
        <row r="752">
          <cell r="B752">
            <v>12.911374519953597</v>
          </cell>
          <cell r="C752">
            <v>12.717207721948228</v>
          </cell>
        </row>
        <row r="753">
          <cell r="B753">
            <v>12.915985671632397</v>
          </cell>
          <cell r="C753">
            <v>12.717499657124815</v>
          </cell>
        </row>
        <row r="754">
          <cell r="B754">
            <v>12.920596823311197</v>
          </cell>
          <cell r="C754">
            <v>12.717797567496252</v>
          </cell>
        </row>
        <row r="755">
          <cell r="B755">
            <v>12.925207974989997</v>
          </cell>
          <cell r="C755">
            <v>12.718101426506106</v>
          </cell>
        </row>
      </sheetData>
      <sheetData sheetId="12" refreshError="1">
        <row r="86">
          <cell r="B86">
            <v>14.2936554173952</v>
          </cell>
        </row>
        <row r="145">
          <cell r="C145">
            <v>14.634942306070153</v>
          </cell>
        </row>
        <row r="146">
          <cell r="C146">
            <v>14.602894795453745</v>
          </cell>
        </row>
        <row r="147">
          <cell r="C147">
            <v>14.572094297342398</v>
          </cell>
        </row>
        <row r="148">
          <cell r="C148">
            <v>14.542485796478541</v>
          </cell>
        </row>
        <row r="149">
          <cell r="C149">
            <v>14.514017466894884</v>
          </cell>
        </row>
        <row r="150">
          <cell r="C150">
            <v>14.486640444108</v>
          </cell>
        </row>
        <row r="151">
          <cell r="C151">
            <v>14.460308616563086</v>
          </cell>
        </row>
        <row r="152">
          <cell r="C152">
            <v>14.434978434458401</v>
          </cell>
        </row>
        <row r="153">
          <cell r="C153">
            <v>14.410608734282695</v>
          </cell>
        </row>
        <row r="154">
          <cell r="C154">
            <v>14.387160577579392</v>
          </cell>
        </row>
        <row r="155">
          <cell r="C155">
            <v>14.364597102609599</v>
          </cell>
        </row>
        <row r="156">
          <cell r="C156">
            <v>14.342883387725934</v>
          </cell>
        </row>
        <row r="157">
          <cell r="C157">
            <v>14.321986325392581</v>
          </cell>
        </row>
        <row r="158">
          <cell r="C158">
            <v>14.301874505896061</v>
          </cell>
        </row>
        <row r="159">
          <cell r="C159">
            <v>14.282518109888143</v>
          </cell>
        </row>
        <row r="160">
          <cell r="C160">
            <v>14.263888808988</v>
          </cell>
        </row>
        <row r="161">
          <cell r="C161">
            <v>14.245959673747199</v>
          </cell>
        </row>
        <row r="162">
          <cell r="C162">
            <v>14.228705088348935</v>
          </cell>
        </row>
        <row r="163">
          <cell r="C163">
            <v>14.212100671473596</v>
          </cell>
        </row>
        <row r="164">
          <cell r="C164">
            <v>14.196123202816798</v>
          </cell>
        </row>
        <row r="165">
          <cell r="C165">
            <v>14.180750554794349</v>
          </cell>
        </row>
        <row r="166">
          <cell r="C166">
            <v>14.165961629012036</v>
          </cell>
        </row>
        <row r="167">
          <cell r="C167">
            <v>14.151736297116745</v>
          </cell>
        </row>
        <row r="168">
          <cell r="C168">
            <v>14.138055345680506</v>
          </cell>
        </row>
        <row r="169">
          <cell r="C169">
            <v>14.124900424800215</v>
          </cell>
        </row>
        <row r="170">
          <cell r="C170">
            <v>14.112254000123997</v>
          </cell>
        </row>
        <row r="171">
          <cell r="C171">
            <v>14.100099308040738</v>
          </cell>
        </row>
        <row r="172">
          <cell r="C172">
            <v>14.088420313791964</v>
          </cell>
        </row>
        <row r="173">
          <cell r="C173">
            <v>14.077201672286245</v>
          </cell>
        </row>
        <row r="174">
          <cell r="C174">
            <v>14.066428691414757</v>
          </cell>
        </row>
        <row r="175">
          <cell r="C175">
            <v>14.05608729768379</v>
          </cell>
        </row>
        <row r="176">
          <cell r="C176">
            <v>14.046164003995196</v>
          </cell>
        </row>
        <row r="177">
          <cell r="C177">
            <v>14.036645879419842</v>
          </cell>
        </row>
        <row r="178">
          <cell r="C178">
            <v>14.0275205208216</v>
          </cell>
        </row>
        <row r="179">
          <cell r="C179">
            <v>14.018776026201161</v>
          </cell>
        </row>
        <row r="180">
          <cell r="C180">
            <v>14.010400969639198</v>
          </cell>
        </row>
        <row r="181">
          <cell r="C181">
            <v>14.002384377728029</v>
          </cell>
        </row>
        <row r="182">
          <cell r="C182">
            <v>13.994715707389693</v>
          </cell>
        </row>
        <row r="183">
          <cell r="C183">
            <v>13.98738482498614</v>
          </cell>
        </row>
        <row r="184">
          <cell r="C184">
            <v>13.980381986634645</v>
          </cell>
        </row>
        <row r="185">
          <cell r="C185">
            <v>13.973697819647997</v>
          </cell>
        </row>
        <row r="186">
          <cell r="C186">
            <v>13.967323305025312</v>
          </cell>
        </row>
        <row r="187">
          <cell r="C187">
            <v>13.961249760924604</v>
          </cell>
        </row>
        <row r="188">
          <cell r="C188">
            <v>13.955468827053599</v>
          </cell>
        </row>
        <row r="189">
          <cell r="C189">
            <v>13.949972449919736</v>
          </cell>
        </row>
        <row r="190">
          <cell r="C190">
            <v>13.944752868884729</v>
          </cell>
        </row>
        <row r="191">
          <cell r="C191">
            <v>13.939802602972929</v>
          </cell>
        </row>
        <row r="192">
          <cell r="C192">
            <v>13.935114438386398</v>
          </cell>
        </row>
        <row r="193">
          <cell r="C193">
            <v>13.930681416682873</v>
          </cell>
        </row>
        <row r="194">
          <cell r="C194">
            <v>13.926496823575954</v>
          </cell>
        </row>
        <row r="195">
          <cell r="C195">
            <v>13.92255417831965</v>
          </cell>
        </row>
        <row r="196">
          <cell r="C196">
            <v>13.918847223641956</v>
          </cell>
        </row>
        <row r="197">
          <cell r="C197">
            <v>13.915369916194708</v>
          </cell>
        </row>
        <row r="198">
          <cell r="C198">
            <v>13.912116417488988</v>
          </cell>
        </row>
        <row r="199">
          <cell r="C199">
            <v>13.909081085287621</v>
          </cell>
        </row>
        <row r="200">
          <cell r="C200">
            <v>13.906258465427998</v>
          </cell>
        </row>
        <row r="201">
          <cell r="C201">
            <v>13.903643284050405</v>
          </cell>
        </row>
        <row r="202">
          <cell r="C202">
            <v>13.901230440208561</v>
          </cell>
        </row>
        <row r="203">
          <cell r="C203">
            <v>13.899014998840622</v>
          </cell>
        </row>
        <row r="204">
          <cell r="C204">
            <v>13.896992184080281</v>
          </cell>
        </row>
        <row r="205">
          <cell r="C205">
            <v>13.895157372888958</v>
          </cell>
        </row>
        <row r="206">
          <cell r="C206">
            <v>13.893506088991201</v>
          </cell>
        </row>
        <row r="207">
          <cell r="C207">
            <v>13.892033997096604</v>
          </cell>
        </row>
        <row r="208">
          <cell r="C208">
            <v>13.8907368973926</v>
          </cell>
        </row>
        <row r="209">
          <cell r="C209">
            <v>13.889610720293357</v>
          </cell>
        </row>
        <row r="210">
          <cell r="C210">
            <v>13.888651521431076</v>
          </cell>
        </row>
        <row r="211">
          <cell r="C211">
            <v>13.887855476876664</v>
          </cell>
        </row>
        <row r="212">
          <cell r="C212">
            <v>13.887218878577672</v>
          </cell>
        </row>
        <row r="213">
          <cell r="C213">
            <v>13.886738130002021</v>
          </cell>
        </row>
        <row r="214">
          <cell r="C214">
            <v>13.886409741976797</v>
          </cell>
        </row>
        <row r="215">
          <cell r="C215">
            <v>13.886230328711999</v>
          </cell>
        </row>
        <row r="216">
          <cell r="C216">
            <v>13.886196603999668</v>
          </cell>
        </row>
        <row r="217">
          <cell r="C217">
            <v>13.886305377579536</v>
          </cell>
        </row>
        <row r="218">
          <cell r="C218">
            <v>13.886553551662644</v>
          </cell>
        </row>
        <row r="219">
          <cell r="C219">
            <v>13.88693811760503</v>
          </cell>
        </row>
        <row r="220">
          <cell r="C220">
            <v>13.887456152723999</v>
          </cell>
        </row>
        <row r="221">
          <cell r="C221">
            <v>13.888104817249838</v>
          </cell>
        </row>
        <row r="222">
          <cell r="C222">
            <v>13.888881351406344</v>
          </cell>
        </row>
        <row r="223">
          <cell r="C223">
            <v>13.88978307261385</v>
          </cell>
        </row>
        <row r="224">
          <cell r="C224">
            <v>13.8908073728088</v>
          </cell>
        </row>
        <row r="225">
          <cell r="C225">
            <v>13.891951715874205</v>
          </cell>
        </row>
        <row r="226">
          <cell r="C226">
            <v>13.893213635175746</v>
          </cell>
        </row>
        <row r="227">
          <cell r="C227">
            <v>13.894590731198397</v>
          </cell>
        </row>
        <row r="228">
          <cell r="C228">
            <v>13.896080669278895</v>
          </cell>
        </row>
        <row r="229">
          <cell r="C229">
            <v>13.897681177429497</v>
          </cell>
        </row>
        <row r="230">
          <cell r="C230">
            <v>13.899390044248801</v>
          </cell>
        </row>
        <row r="231">
          <cell r="C231">
            <v>13.901205116915568</v>
          </cell>
        </row>
      </sheetData>
      <sheetData sheetId="13" refreshError="1">
        <row r="86">
          <cell r="B86">
            <v>12.852652706944001</v>
          </cell>
        </row>
        <row r="145">
          <cell r="C145">
            <v>15.507303629554151</v>
          </cell>
        </row>
        <row r="146">
          <cell r="C146">
            <v>15.464305075225745</v>
          </cell>
        </row>
        <row r="147">
          <cell r="C147">
            <v>15.422814039237386</v>
          </cell>
        </row>
        <row r="148">
          <cell r="C148">
            <v>15.382764013427009</v>
          </cell>
        </row>
        <row r="149">
          <cell r="C149">
            <v>15.344092345178192</v>
          </cell>
        </row>
        <row r="150">
          <cell r="C150">
            <v>15.306739962024</v>
          </cell>
        </row>
        <row r="151">
          <cell r="C151">
            <v>15.270651119523816</v>
          </cell>
        </row>
        <row r="152">
          <cell r="C152">
            <v>15.235773170150399</v>
          </cell>
        </row>
        <row r="153">
          <cell r="C153">
            <v>15.202056351172503</v>
          </cell>
        </row>
        <row r="154">
          <cell r="C154">
            <v>15.169453589736261</v>
          </cell>
        </row>
        <row r="155">
          <cell r="C155">
            <v>15.13792032354</v>
          </cell>
        </row>
        <row r="156">
          <cell r="C156">
            <v>15.107414335666357</v>
          </cell>
        </row>
        <row r="157">
          <cell r="C157">
            <v>15.077895602284583</v>
          </cell>
        </row>
        <row r="158">
          <cell r="C158">
            <v>15.04932615206806</v>
          </cell>
        </row>
        <row r="159">
          <cell r="C159">
            <v>15.021669936288999</v>
          </cell>
        </row>
        <row r="160">
          <cell r="C160">
            <v>14.994892708656</v>
          </cell>
        </row>
        <row r="161">
          <cell r="C161">
            <v>14.968961914052535</v>
          </cell>
        </row>
        <row r="162">
          <cell r="C162">
            <v>14.943846585416544</v>
          </cell>
        </row>
        <row r="163">
          <cell r="C163">
            <v>14.919517248074515</v>
          </cell>
        </row>
        <row r="164">
          <cell r="C164">
            <v>14.895945830908799</v>
          </cell>
        </row>
        <row r="165">
          <cell r="C165">
            <v>14.873105583795528</v>
          </cell>
        </row>
        <row r="166">
          <cell r="C166">
            <v>14.850971000802641</v>
          </cell>
        </row>
        <row r="167">
          <cell r="C167">
            <v>14.829517748684605</v>
          </cell>
        </row>
        <row r="168">
          <cell r="C168">
            <v>14.80872260025251</v>
          </cell>
        </row>
        <row r="169">
          <cell r="C169">
            <v>14.788563372236036</v>
          </cell>
        </row>
        <row r="170">
          <cell r="C170">
            <v>14.769018867287999</v>
          </cell>
        </row>
        <row r="171">
          <cell r="C171">
            <v>14.750068819812737</v>
          </cell>
        </row>
        <row r="172">
          <cell r="C172">
            <v>14.73169384532744</v>
          </cell>
        </row>
        <row r="173">
          <cell r="C173">
            <v>14.713875393090502</v>
          </cell>
        </row>
        <row r="174">
          <cell r="C174">
            <v>14.696595701753564</v>
          </cell>
        </row>
        <row r="175">
          <cell r="C175">
            <v>14.679837757814527</v>
          </cell>
        </row>
        <row r="176">
          <cell r="C176">
            <v>14.663585256667197</v>
          </cell>
        </row>
        <row r="177">
          <cell r="C177">
            <v>14.647822566060297</v>
          </cell>
        </row>
        <row r="178">
          <cell r="C178">
            <v>14.632534691793598</v>
          </cell>
        </row>
        <row r="179">
          <cell r="C179">
            <v>14.617707245493163</v>
          </cell>
        </row>
        <row r="180">
          <cell r="C180">
            <v>14.60332641432</v>
          </cell>
        </row>
        <row r="181">
          <cell r="C181">
            <v>14.589378932478247</v>
          </cell>
        </row>
        <row r="182">
          <cell r="C182">
            <v>14.57585205439934</v>
          </cell>
        </row>
        <row r="183">
          <cell r="C183">
            <v>14.56273352948824</v>
          </cell>
        </row>
        <row r="184">
          <cell r="C184">
            <v>14.550011578326645</v>
          </cell>
        </row>
        <row r="185">
          <cell r="C185">
            <v>14.537674870236</v>
          </cell>
        </row>
        <row r="186">
          <cell r="C186">
            <v>14.525712502110519</v>
          </cell>
        </row>
        <row r="187">
          <cell r="C187">
            <v>14.514113978437164</v>
          </cell>
        </row>
        <row r="188">
          <cell r="C188">
            <v>14.502869192425599</v>
          </cell>
        </row>
        <row r="189">
          <cell r="C189">
            <v>14.49196840817687</v>
          </cell>
        </row>
        <row r="190">
          <cell r="C190">
            <v>14.481402243824729</v>
          </cell>
        </row>
        <row r="191">
          <cell r="C191">
            <v>14.471161655588173</v>
          </cell>
        </row>
        <row r="192">
          <cell r="C192">
            <v>14.461237922678398</v>
          </cell>
        </row>
        <row r="193">
          <cell r="C193">
            <v>14.451622633007087</v>
          </cell>
        </row>
        <row r="194">
          <cell r="C194">
            <v>14.442307669646903</v>
          </cell>
        </row>
        <row r="195">
          <cell r="C195">
            <v>14.433285197998433</v>
          </cell>
        </row>
        <row r="196">
          <cell r="C196">
            <v>14.424547653620854</v>
          </cell>
        </row>
        <row r="197">
          <cell r="C197">
            <v>14.416087730686709</v>
          </cell>
        </row>
        <row r="198">
          <cell r="C198">
            <v>14.407898371023702</v>
          </cell>
        </row>
        <row r="199">
          <cell r="C199">
            <v>14.399972753709037</v>
          </cell>
        </row>
        <row r="200">
          <cell r="C200">
            <v>14.392304285183998</v>
          </cell>
        </row>
        <row r="201">
          <cell r="C201">
            <v>14.38488658985877</v>
          </cell>
        </row>
        <row r="202">
          <cell r="C202">
            <v>14.377713501179253</v>
          </cell>
        </row>
        <row r="203">
          <cell r="C203">
            <v>14.370779053129697</v>
          </cell>
        </row>
        <row r="204">
          <cell r="C204">
            <v>14.364077472146478</v>
          </cell>
        </row>
        <row r="205">
          <cell r="C205">
            <v>14.357603169419997</v>
          </cell>
        </row>
        <row r="206">
          <cell r="C206">
            <v>14.351350733563198</v>
          </cell>
        </row>
        <row r="207">
          <cell r="C207">
            <v>14.345314923626399</v>
          </cell>
        </row>
        <row r="208">
          <cell r="C208">
            <v>14.339490662439598</v>
          </cell>
        </row>
        <row r="209">
          <cell r="C209">
            <v>14.333873030264426</v>
          </cell>
        </row>
        <row r="210">
          <cell r="C210">
            <v>14.328457258739073</v>
          </cell>
        </row>
        <row r="211">
          <cell r="C211">
            <v>14.323238725100575</v>
          </cell>
        </row>
        <row r="212">
          <cell r="C212">
            <v>14.31821294666967</v>
          </cell>
        </row>
        <row r="213">
          <cell r="C213">
            <v>14.313375575584544</v>
          </cell>
        </row>
        <row r="214">
          <cell r="C214">
            <v>14.308722393770294</v>
          </cell>
        </row>
        <row r="215">
          <cell r="C215">
            <v>14.304249308132</v>
          </cell>
        </row>
        <row r="216">
          <cell r="C216">
            <v>14.299952345959907</v>
          </cell>
        </row>
        <row r="217">
          <cell r="C217">
            <v>14.295827650535774</v>
          </cell>
        </row>
        <row r="218">
          <cell r="C218">
            <v>14.291871476930295</v>
          </cell>
        </row>
        <row r="219">
          <cell r="C219">
            <v>14.288080187981919</v>
          </cell>
        </row>
        <row r="220">
          <cell r="C220">
            <v>14.284450250447998</v>
          </cell>
        </row>
        <row r="221">
          <cell r="C221">
            <v>14.280978231319709</v>
          </cell>
        </row>
        <row r="222">
          <cell r="C222">
            <v>14.277660794292705</v>
          </cell>
        </row>
        <row r="223">
          <cell r="C223">
            <v>14.274494696385851</v>
          </cell>
        </row>
        <row r="224">
          <cell r="C224">
            <v>14.2714767847008</v>
          </cell>
        </row>
        <row r="225">
          <cell r="C225">
            <v>14.268603993315722</v>
          </cell>
        </row>
        <row r="226">
          <cell r="C226">
            <v>14.265873340306651</v>
          </cell>
        </row>
        <row r="227">
          <cell r="C227">
            <v>14.2632819248904</v>
          </cell>
        </row>
        <row r="228">
          <cell r="C228">
            <v>14.260826924683329</v>
          </cell>
        </row>
        <row r="229">
          <cell r="C229">
            <v>14.25850559307049</v>
          </cell>
        </row>
        <row r="230">
          <cell r="C230">
            <v>14.256315256679997</v>
          </cell>
        </row>
        <row r="231">
          <cell r="C231">
            <v>14.25425331295777</v>
          </cell>
        </row>
      </sheetData>
      <sheetData sheetId="14" refreshError="1"/>
      <sheetData sheetId="15" refreshError="1">
        <row r="8">
          <cell r="A8">
            <v>5</v>
          </cell>
          <cell r="AJ8">
            <v>10.936253750400001</v>
          </cell>
          <cell r="AK8">
            <v>36.753010958399997</v>
          </cell>
          <cell r="AL8">
            <v>15.361293475200002</v>
          </cell>
          <cell r="AM8">
            <v>32.815651792800004</v>
          </cell>
        </row>
        <row r="9">
          <cell r="A9">
            <v>6</v>
          </cell>
          <cell r="N9">
            <v>14.293655417395202</v>
          </cell>
          <cell r="O9">
            <v>42.024148111897603</v>
          </cell>
          <cell r="P9">
            <v>13.363354139007999</v>
          </cell>
          <cell r="Q9">
            <v>37.528599018570667</v>
          </cell>
          <cell r="AJ9">
            <v>12.0989364672</v>
          </cell>
          <cell r="AK9">
            <v>32.547108316799999</v>
          </cell>
          <cell r="AL9">
            <v>15.665670455359999</v>
          </cell>
          <cell r="AM9">
            <v>29.931956821546667</v>
          </cell>
        </row>
        <row r="10">
          <cell r="A10">
            <v>7</v>
          </cell>
          <cell r="N10">
            <v>14.556302705894398</v>
          </cell>
          <cell r="O10">
            <v>38.081409676147203</v>
          </cell>
          <cell r="P10">
            <v>13.664864761376</v>
          </cell>
          <cell r="Q10">
            <v>34.097957651659428</v>
          </cell>
          <cell r="AD10">
            <v>13.03665</v>
          </cell>
          <cell r="AE10">
            <v>20.940523371428572</v>
          </cell>
          <cell r="AH10">
            <v>10.647123480960001</v>
          </cell>
          <cell r="AI10">
            <v>27.682290405394287</v>
          </cell>
          <cell r="AJ10">
            <v>13.261619184000001</v>
          </cell>
          <cell r="AK10">
            <v>29.708989675200005</v>
          </cell>
          <cell r="AL10">
            <v>15.97004743552</v>
          </cell>
          <cell r="AM10">
            <v>27.915657124960003</v>
          </cell>
        </row>
        <row r="11">
          <cell r="A11">
            <v>8</v>
          </cell>
          <cell r="N11">
            <v>14.8189499943936</v>
          </cell>
          <cell r="O11">
            <v>35.157186760396804</v>
          </cell>
          <cell r="P11">
            <v>13.966375383743999</v>
          </cell>
          <cell r="Q11">
            <v>31.562665454272004</v>
          </cell>
          <cell r="AD11">
            <v>13.1039172</v>
          </cell>
          <cell r="AE11">
            <v>19.956743400000001</v>
          </cell>
          <cell r="AH11">
            <v>10.89150688704</v>
          </cell>
          <cell r="AI11">
            <v>25.568168502719999</v>
          </cell>
          <cell r="AJ11">
            <v>14.424301900800002</v>
          </cell>
          <cell r="AK11">
            <v>27.725736033600004</v>
          </cell>
          <cell r="AL11">
            <v>16.274424415680002</v>
          </cell>
          <cell r="AM11">
            <v>26.441479475039998</v>
          </cell>
        </row>
        <row r="12">
          <cell r="A12">
            <v>9</v>
          </cell>
          <cell r="N12">
            <v>15.081597282892799</v>
          </cell>
          <cell r="O12">
            <v>32.911974191313071</v>
          </cell>
          <cell r="P12">
            <v>14.267886006112001</v>
          </cell>
          <cell r="Q12">
            <v>29.624272703233785</v>
          </cell>
          <cell r="AD12">
            <v>13.171184400000001</v>
          </cell>
          <cell r="AE12">
            <v>19.199055333333334</v>
          </cell>
          <cell r="AH12">
            <v>11.135890293119999</v>
          </cell>
          <cell r="AI12">
            <v>23.951005179093336</v>
          </cell>
          <cell r="AJ12">
            <v>15.586984617600002</v>
          </cell>
          <cell r="AK12">
            <v>26.312392392</v>
          </cell>
          <cell r="AL12">
            <v>16.578801395839999</v>
          </cell>
          <cell r="AM12">
            <v>25.328716522897775</v>
          </cell>
        </row>
        <row r="13">
          <cell r="A13">
            <v>10</v>
          </cell>
          <cell r="L13">
            <v>11.682603967871998</v>
          </cell>
          <cell r="M13">
            <v>25.950679633535998</v>
          </cell>
          <cell r="N13">
            <v>15.344244571392002</v>
          </cell>
          <cell r="O13">
            <v>31.142068864896004</v>
          </cell>
          <cell r="P13">
            <v>14.56939662848</v>
          </cell>
          <cell r="Q13">
            <v>28.103709564640003</v>
          </cell>
          <cell r="AD13">
            <v>13.238451600000001</v>
          </cell>
          <cell r="AE13">
            <v>18.599631599999999</v>
          </cell>
          <cell r="AH13">
            <v>11.3802736992</v>
          </cell>
          <cell r="AI13">
            <v>22.681712860800001</v>
          </cell>
          <cell r="AJ13">
            <v>16.749667334400005</v>
          </cell>
          <cell r="AK13">
            <v>25.297985750399999</v>
          </cell>
          <cell r="AL13">
            <v>16.883178376</v>
          </cell>
          <cell r="AM13">
            <v>24.468943859199996</v>
          </cell>
        </row>
        <row r="14">
          <cell r="A14">
            <v>11</v>
          </cell>
          <cell r="L14">
            <v>11.7660115675392</v>
          </cell>
          <cell r="M14">
            <v>24.65737310027869</v>
          </cell>
          <cell r="N14">
            <v>15.606891859891201</v>
          </cell>
          <cell r="O14">
            <v>29.717841533145602</v>
          </cell>
          <cell r="P14">
            <v>14.870907250847999</v>
          </cell>
          <cell r="Q14">
            <v>26.887022507824</v>
          </cell>
          <cell r="AD14">
            <v>13.305718800000001</v>
          </cell>
          <cell r="AE14">
            <v>18.115309199999999</v>
          </cell>
          <cell r="AH14">
            <v>11.624657105279999</v>
          </cell>
          <cell r="AI14">
            <v>21.665417637294546</v>
          </cell>
          <cell r="AJ14">
            <v>17.912350051200001</v>
          </cell>
          <cell r="AK14">
            <v>24.573715108800005</v>
          </cell>
          <cell r="AL14">
            <v>17.187555356160001</v>
          </cell>
          <cell r="AM14">
            <v>23.793164132552729</v>
          </cell>
        </row>
        <row r="15">
          <cell r="A15">
            <v>12</v>
          </cell>
          <cell r="L15">
            <v>11.849419167206397</v>
          </cell>
          <cell r="M15">
            <v>23.586568289203196</v>
          </cell>
          <cell r="N15">
            <v>15.869539148390402</v>
          </cell>
          <cell r="O15">
            <v>28.552872697395202</v>
          </cell>
          <cell r="P15">
            <v>15.172417873216</v>
          </cell>
          <cell r="Q15">
            <v>25.89824251234133</v>
          </cell>
          <cell r="AD15">
            <v>13.372986000000001</v>
          </cell>
          <cell r="AE15">
            <v>17.717312800000002</v>
          </cell>
          <cell r="AH15">
            <v>11.869040511360001</v>
          </cell>
          <cell r="AI15">
            <v>20.838870234880002</v>
          </cell>
          <cell r="AJ15">
            <v>19.075032768</v>
          </cell>
          <cell r="AK15">
            <v>24.067046467200001</v>
          </cell>
          <cell r="AL15">
            <v>17.491932336320001</v>
          </cell>
          <cell r="AM15">
            <v>23.255379108693333</v>
          </cell>
        </row>
        <row r="16">
          <cell r="A16">
            <v>13</v>
          </cell>
          <cell r="L16">
            <v>11.9328267668736</v>
          </cell>
          <cell r="M16">
            <v>22.686918649036798</v>
          </cell>
          <cell r="N16">
            <v>16.132186436889601</v>
          </cell>
          <cell r="O16">
            <v>27.587333473952491</v>
          </cell>
          <cell r="P16">
            <v>15.473928495584001</v>
          </cell>
          <cell r="Q16">
            <v>25.084775640961233</v>
          </cell>
          <cell r="AD16">
            <v>13.440253200000001</v>
          </cell>
          <cell r="AE16">
            <v>17.385721015384615</v>
          </cell>
          <cell r="AH16">
            <v>12.11342391744</v>
          </cell>
          <cell r="AI16">
            <v>20.158282694843077</v>
          </cell>
          <cell r="AJ16">
            <v>20.237715484799999</v>
          </cell>
          <cell r="AK16">
            <v>23.727763979446156</v>
          </cell>
          <cell r="AL16">
            <v>17.796309316479999</v>
          </cell>
          <cell r="AM16">
            <v>22.82374385620923</v>
          </cell>
        </row>
        <row r="17">
          <cell r="A17">
            <v>14</v>
          </cell>
          <cell r="L17">
            <v>12.016234366540798</v>
          </cell>
          <cell r="M17">
            <v>21.921748071727542</v>
          </cell>
          <cell r="N17">
            <v>16.3948337253888</v>
          </cell>
          <cell r="O17">
            <v>26.778488945894399</v>
          </cell>
          <cell r="P17">
            <v>15.775439117951999</v>
          </cell>
          <cell r="Q17">
            <v>24.409054795661717</v>
          </cell>
          <cell r="AD17">
            <v>13.507520400000001</v>
          </cell>
          <cell r="AE17">
            <v>17.106304285714284</v>
          </cell>
          <cell r="AH17">
            <v>12.357807323519999</v>
          </cell>
          <cell r="AI17">
            <v>19.592377903817145</v>
          </cell>
          <cell r="AJ17">
            <v>21.400398201599998</v>
          </cell>
          <cell r="AK17">
            <v>23.519999184</v>
          </cell>
          <cell r="AL17">
            <v>18.100686296639999</v>
          </cell>
          <cell r="AM17">
            <v>22.475511995520002</v>
          </cell>
        </row>
        <row r="18">
          <cell r="A18">
            <v>15</v>
          </cell>
          <cell r="L18">
            <v>12.099641966207999</v>
          </cell>
          <cell r="M18">
            <v>21.264160744703997</v>
          </cell>
          <cell r="N18">
            <v>16.657481013887999</v>
          </cell>
          <cell r="O18">
            <v>26.095000174144001</v>
          </cell>
          <cell r="P18">
            <v>16.07694974032</v>
          </cell>
          <cell r="Q18">
            <v>23.843530771226668</v>
          </cell>
          <cell r="AD18">
            <v>13.574787600000001</v>
          </cell>
          <cell r="AE18">
            <v>16.8686276</v>
          </cell>
          <cell r="AH18">
            <v>12.6021907296</v>
          </cell>
          <cell r="AI18">
            <v>19.118219312000001</v>
          </cell>
          <cell r="AJ18">
            <v>22.563080918400001</v>
          </cell>
          <cell r="AK18">
            <v>23.417448542399999</v>
          </cell>
          <cell r="AL18">
            <v>18.4050632768</v>
          </cell>
          <cell r="AM18">
            <v>22.194002848266667</v>
          </cell>
        </row>
        <row r="19">
          <cell r="A19">
            <v>16</v>
          </cell>
          <cell r="L19">
            <v>12.1830495658752</v>
          </cell>
          <cell r="M19">
            <v>20.693984808537596</v>
          </cell>
          <cell r="N19">
            <v>16.920128302387198</v>
          </cell>
          <cell r="O19">
            <v>25.5133629543936</v>
          </cell>
          <cell r="P19">
            <v>16.378460362687999</v>
          </cell>
          <cell r="Q19">
            <v>23.367541663743999</v>
          </cell>
          <cell r="AD19">
            <v>13.6420548</v>
          </cell>
          <cell r="AE19">
            <v>16.664864699999999</v>
          </cell>
          <cell r="AH19">
            <v>12.846574135679999</v>
          </cell>
          <cell r="AI19">
            <v>18.718604507040002</v>
          </cell>
          <cell r="AJ19">
            <v>23.7257636352</v>
          </cell>
          <cell r="AK19">
            <v>23.400384400800004</v>
          </cell>
          <cell r="AL19">
            <v>18.709440256960001</v>
          </cell>
          <cell r="AM19">
            <v>21.966705905680001</v>
          </cell>
        </row>
        <row r="20">
          <cell r="A20">
            <v>17</v>
          </cell>
          <cell r="L20">
            <v>12.266457165542398</v>
          </cell>
          <cell r="M20">
            <v>20.195794723665315</v>
          </cell>
          <cell r="N20">
            <v>17.182775590886401</v>
          </cell>
          <cell r="O20">
            <v>25.015603483349079</v>
          </cell>
          <cell r="P20">
            <v>16.679970985056002</v>
          </cell>
          <cell r="Q20">
            <v>22.965287193751532</v>
          </cell>
          <cell r="AD20">
            <v>13.709322</v>
          </cell>
          <cell r="AE20">
            <v>16.489030799999998</v>
          </cell>
          <cell r="AH20">
            <v>13.09095754176</v>
          </cell>
          <cell r="AI20">
            <v>18.380378703021179</v>
          </cell>
          <cell r="AL20">
            <v>19.013817237120001</v>
          </cell>
          <cell r="AM20">
            <v>21.784054308112943</v>
          </cell>
        </row>
        <row r="21">
          <cell r="A21">
            <v>18</v>
          </cell>
          <cell r="L21">
            <v>12.349864765209599</v>
          </cell>
          <cell r="M21">
            <v>19.757592848204798</v>
          </cell>
          <cell r="N21">
            <v>17.4454228793856</v>
          </cell>
          <cell r="O21">
            <v>24.587742136226137</v>
          </cell>
          <cell r="P21">
            <v>16.981481607424001</v>
          </cell>
          <cell r="Q21">
            <v>22.624478255000888</v>
          </cell>
          <cell r="AD21">
            <v>13.7765892</v>
          </cell>
          <cell r="AE21">
            <v>16.336471066666668</v>
          </cell>
          <cell r="AH21">
            <v>13.335340947839999</v>
          </cell>
          <cell r="AI21">
            <v>18.093310399786667</v>
          </cell>
          <cell r="AL21">
            <v>19.318194217280002</v>
          </cell>
          <cell r="AM21">
            <v>21.638607164728889</v>
          </cell>
        </row>
        <row r="22">
          <cell r="A22">
            <v>19</v>
          </cell>
          <cell r="L22">
            <v>12.4332723648768</v>
          </cell>
          <cell r="M22">
            <v>19.369907359617343</v>
          </cell>
          <cell r="N22">
            <v>17.708070167884802</v>
          </cell>
          <cell r="O22">
            <v>24.218742367142404</v>
          </cell>
          <cell r="P22">
            <v>17.282992229792004</v>
          </cell>
          <cell r="Q22">
            <v>22.335412921506524</v>
          </cell>
          <cell r="AD22">
            <v>13.8438564</v>
          </cell>
          <cell r="AE22">
            <v>16.203510631578951</v>
          </cell>
          <cell r="AH22">
            <v>13.579724353920001</v>
          </cell>
          <cell r="AI22">
            <v>17.849322097212632</v>
          </cell>
        </row>
        <row r="23">
          <cell r="A23">
            <v>20</v>
          </cell>
          <cell r="G23">
            <v>16.300059600000001</v>
          </cell>
          <cell r="L23">
            <v>12.516679964544</v>
          </cell>
          <cell r="M23">
            <v>19.025160799871998</v>
          </cell>
          <cell r="N23">
            <v>17.970717456384001</v>
          </cell>
          <cell r="O23">
            <v>23.899774939392</v>
          </cell>
          <cell r="P23">
            <v>17.58450285216</v>
          </cell>
          <cell r="Q23">
            <v>22.090329652480001</v>
          </cell>
          <cell r="AD23">
            <v>13.9111236</v>
          </cell>
          <cell r="AE23">
            <v>16.087209600000001</v>
          </cell>
          <cell r="AH23">
            <v>13.82410776</v>
          </cell>
          <cell r="AI23">
            <v>17.641951795199997</v>
          </cell>
        </row>
        <row r="24">
          <cell r="A24">
            <v>21</v>
          </cell>
          <cell r="G24">
            <v>16.188785988571425</v>
          </cell>
          <cell r="L24">
            <v>12.600087564211197</v>
          </cell>
          <cell r="M24">
            <v>18.717219036277029</v>
          </cell>
          <cell r="N24">
            <v>18.2333647448832</v>
          </cell>
          <cell r="O24">
            <v>23.6236923756416</v>
          </cell>
          <cell r="P24">
            <v>17.886013474528003</v>
          </cell>
          <cell r="Q24">
            <v>21.882945295854476</v>
          </cell>
          <cell r="AD24">
            <v>13.9783908</v>
          </cell>
          <cell r="AE24">
            <v>15.985188057142855</v>
          </cell>
          <cell r="AH24">
            <v>14.068491166080001</v>
          </cell>
          <cell r="AI24">
            <v>17.465968350811426</v>
          </cell>
        </row>
        <row r="25">
          <cell r="A25">
            <v>22</v>
          </cell>
          <cell r="G25">
            <v>16.089959519999997</v>
          </cell>
          <cell r="L25">
            <v>12.683495163878399</v>
          </cell>
          <cell r="M25">
            <v>18.441063232993745</v>
          </cell>
          <cell r="N25">
            <v>18.496012033382403</v>
          </cell>
          <cell r="O25">
            <v>23.384646739891199</v>
          </cell>
          <cell r="P25">
            <v>18.187524096896002</v>
          </cell>
          <cell r="Q25">
            <v>21.708119090848001</v>
          </cell>
          <cell r="AD25">
            <v>14.045658</v>
          </cell>
          <cell r="AE25">
            <v>15.8954988</v>
          </cell>
          <cell r="AH25">
            <v>14.31287457216</v>
          </cell>
          <cell r="AI25">
            <v>17.317091738007271</v>
          </cell>
        </row>
        <row r="26">
          <cell r="A26">
            <v>23</v>
          </cell>
          <cell r="G26">
            <v>16.001956653913044</v>
          </cell>
          <cell r="L26">
            <v>12.766902763545598</v>
          </cell>
          <cell r="M26">
            <v>18.192547395198886</v>
          </cell>
          <cell r="N26">
            <v>18.758659321881598</v>
          </cell>
          <cell r="O26">
            <v>23.177807128488627</v>
          </cell>
          <cell r="P26">
            <v>18.489034719264001</v>
          </cell>
          <cell r="Q26">
            <v>21.561604322032</v>
          </cell>
          <cell r="AD26">
            <v>14.112925199999999</v>
          </cell>
          <cell r="AE26">
            <v>15.816533269565216</v>
          </cell>
          <cell r="AH26">
            <v>14.557257978239999</v>
          </cell>
          <cell r="AI26">
            <v>17.191786283102608</v>
          </cell>
        </row>
        <row r="27">
          <cell r="A27">
            <v>24</v>
          </cell>
          <cell r="G27">
            <v>15.923424439999998</v>
          </cell>
          <cell r="L27">
            <v>12.850310363212797</v>
          </cell>
          <cell r="M27">
            <v>17.968216527206398</v>
          </cell>
          <cell r="N27">
            <v>19.021306610380798</v>
          </cell>
          <cell r="O27">
            <v>22.999147788390406</v>
          </cell>
          <cell r="P27">
            <v>18.790545341632001</v>
          </cell>
          <cell r="Q27">
            <v>21.439862059882667</v>
          </cell>
          <cell r="AD27">
            <v>14.180192399999999</v>
          </cell>
          <cell r="AE27">
            <v>15.746951000000001</v>
          </cell>
          <cell r="AH27">
            <v>14.801641384319998</v>
          </cell>
          <cell r="AI27">
            <v>17.087105591359997</v>
          </cell>
        </row>
        <row r="28">
          <cell r="A28">
            <v>25</v>
          </cell>
          <cell r="G28">
            <v>15.8532264</v>
          </cell>
          <cell r="L28">
            <v>12.933717962879998</v>
          </cell>
          <cell r="M28">
            <v>17.765168432639999</v>
          </cell>
          <cell r="N28">
            <v>19.28395389888</v>
          </cell>
          <cell r="O28">
            <v>22.845287087040003</v>
          </cell>
          <cell r="P28">
            <v>19.092055964000004</v>
          </cell>
          <cell r="Q28">
            <v>21.339919603600002</v>
          </cell>
          <cell r="AD28">
            <v>14.247459600000001</v>
          </cell>
          <cell r="AE28">
            <v>15.685626000000003</v>
          </cell>
          <cell r="AH28">
            <v>15.046024790399999</v>
          </cell>
          <cell r="AI28">
            <v>17.000574691200001</v>
          </cell>
        </row>
        <row r="29">
          <cell r="A29">
            <v>26</v>
          </cell>
          <cell r="G29">
            <v>15.79040089846154</v>
          </cell>
          <cell r="L29">
            <v>13.017125562547198</v>
          </cell>
          <cell r="M29">
            <v>17.580947406873598</v>
          </cell>
          <cell r="N29">
            <v>19.546601187379203</v>
          </cell>
          <cell r="O29">
            <v>22.713363643043447</v>
          </cell>
          <cell r="P29">
            <v>19.393566586367999</v>
          </cell>
          <cell r="Q29">
            <v>21.259261590968613</v>
          </cell>
          <cell r="AD29">
            <v>14.314726800000001</v>
          </cell>
          <cell r="AE29">
            <v>15.63160550769231</v>
          </cell>
        </row>
        <row r="30">
          <cell r="A30">
            <v>27</v>
          </cell>
          <cell r="G30">
            <v>15.734128764444446</v>
          </cell>
          <cell r="L30">
            <v>13.100533162214401</v>
          </cell>
          <cell r="M30">
            <v>17.413461553373864</v>
          </cell>
          <cell r="N30">
            <v>19.809248475878402</v>
          </cell>
          <cell r="O30">
            <v>22.600939983361425</v>
          </cell>
          <cell r="P30">
            <v>19.695077208736002</v>
          </cell>
          <cell r="Q30">
            <v>21.195745306027263</v>
          </cell>
          <cell r="AD30">
            <v>14.381994000000001</v>
          </cell>
          <cell r="AE30">
            <v>15.584077911111114</v>
          </cell>
        </row>
        <row r="31">
          <cell r="A31">
            <v>28</v>
          </cell>
          <cell r="G31">
            <v>15.68370785142857</v>
          </cell>
          <cell r="L31">
            <v>13.183940761881599</v>
          </cell>
          <cell r="M31">
            <v>17.260917817969368</v>
          </cell>
          <cell r="N31">
            <v>20.071895764377601</v>
          </cell>
          <cell r="O31">
            <v>22.505926845388803</v>
          </cell>
          <cell r="P31">
            <v>19.996587831104002</v>
          </cell>
          <cell r="Q31">
            <v>21.147534135094855</v>
          </cell>
          <cell r="AD31">
            <v>14.4492612</v>
          </cell>
          <cell r="AE31">
            <v>15.542347542857142</v>
          </cell>
        </row>
        <row r="32">
          <cell r="A32">
            <v>29</v>
          </cell>
          <cell r="G32">
            <v>15.638532860689656</v>
          </cell>
          <cell r="L32">
            <v>13.267348361548798</v>
          </cell>
          <cell r="M32">
            <v>17.121770464305435</v>
          </cell>
          <cell r="N32">
            <v>25.084671131520004</v>
          </cell>
          <cell r="O32">
            <v>22.426523140672884</v>
          </cell>
          <cell r="P32">
            <v>20.298098453472001</v>
          </cell>
          <cell r="Q32">
            <v>21.11304479051531</v>
          </cell>
          <cell r="AD32">
            <v>14.5165284</v>
          </cell>
          <cell r="AE32">
            <v>15.505814689655173</v>
          </cell>
        </row>
        <row r="33">
          <cell r="A33">
            <v>30</v>
          </cell>
          <cell r="G33">
            <v>15.598079200000001</v>
          </cell>
          <cell r="L33">
            <v>13.350755961215999</v>
          </cell>
          <cell r="M33">
            <v>16.994679854207995</v>
          </cell>
          <cell r="N33">
            <v>26.338579238400005</v>
          </cell>
          <cell r="O33">
            <v>22.361167925888005</v>
          </cell>
          <cell r="P33">
            <v>20.59960907584</v>
          </cell>
          <cell r="Q33">
            <v>21.090905089653333</v>
          </cell>
          <cell r="AD33">
            <v>14.5837956</v>
          </cell>
          <cell r="AE33">
            <v>15.473959600000001</v>
          </cell>
        </row>
        <row r="34">
          <cell r="A34">
            <v>31</v>
          </cell>
          <cell r="G34">
            <v>15.561889966451611</v>
          </cell>
          <cell r="L34">
            <v>13.434163560883199</v>
          </cell>
          <cell r="M34">
            <v>16.878479206041597</v>
          </cell>
          <cell r="N34">
            <v>27.592487345280006</v>
          </cell>
          <cell r="O34">
            <v>22.308501669750505</v>
          </cell>
          <cell r="P34">
            <v>20.901119698208003</v>
          </cell>
          <cell r="Q34">
            <v>21.079919905697551</v>
          </cell>
        </row>
        <row r="35">
          <cell r="A35">
            <v>32</v>
          </cell>
          <cell r="G35">
            <v>15.52956537</v>
          </cell>
          <cell r="L35">
            <v>13.517571160550398</v>
          </cell>
          <cell r="M35">
            <v>16.772147585875196</v>
          </cell>
          <cell r="N35">
            <v>28.846395452160007</v>
          </cell>
          <cell r="O35">
            <v>22.267334782387202</v>
          </cell>
          <cell r="P35">
            <v>21.202630320576002</v>
          </cell>
          <cell r="Q35">
            <v>21.079043502688002</v>
          </cell>
        </row>
        <row r="36">
          <cell r="A36">
            <v>33</v>
          </cell>
          <cell r="G36">
            <v>15.50075408</v>
          </cell>
          <cell r="L36">
            <v>13.600978760217599</v>
          </cell>
          <cell r="M36">
            <v>16.674787809345162</v>
          </cell>
          <cell r="N36">
            <v>30.10030355904</v>
          </cell>
          <cell r="O36">
            <v>22.236621866636799</v>
          </cell>
          <cell r="P36">
            <v>29.495262987840007</v>
          </cell>
          <cell r="Q36">
            <v>21.087356900538666</v>
          </cell>
        </row>
        <row r="37">
          <cell r="A37">
            <v>34</v>
          </cell>
          <cell r="G37">
            <v>15.475146098823533</v>
          </cell>
          <cell r="L37">
            <v>13.684386359884797</v>
          </cell>
          <cell r="M37">
            <v>16.585608243189455</v>
          </cell>
          <cell r="P37">
            <v>31.233241784320004</v>
          </cell>
          <cell r="Q37">
            <v>21.104049234467766</v>
          </cell>
        </row>
        <row r="38">
          <cell r="A38">
            <v>35</v>
          </cell>
          <cell r="E38">
            <v>24.003558817352143</v>
          </cell>
          <cell r="G38">
            <v>15.452466857142859</v>
          </cell>
          <cell r="H38">
            <v>17.101838438999998</v>
          </cell>
          <cell r="I38">
            <v>23.778442999499998</v>
          </cell>
          <cell r="L38">
            <v>13.767793959551998</v>
          </cell>
          <cell r="M38">
            <v>16.503907726518854</v>
          </cell>
          <cell r="P38">
            <v>32.971220580800008</v>
          </cell>
          <cell r="Q38">
            <v>21.128402309954286</v>
          </cell>
        </row>
        <row r="39">
          <cell r="A39">
            <v>36</v>
          </cell>
          <cell r="E39">
            <v>23.883772980918664</v>
          </cell>
          <cell r="G39">
            <v>15.432472293333335</v>
          </cell>
          <cell r="H39">
            <v>17.1457360984</v>
          </cell>
          <cell r="I39">
            <v>23.59359145142222</v>
          </cell>
          <cell r="L39">
            <v>13.8512015592192</v>
          </cell>
          <cell r="M39">
            <v>16.429063005209599</v>
          </cell>
          <cell r="P39">
            <v>34.709199377280008</v>
          </cell>
          <cell r="Q39">
            <v>21.159777731868445</v>
          </cell>
        </row>
        <row r="40">
          <cell r="A40">
            <v>37</v>
          </cell>
          <cell r="E40">
            <v>23.773460250495486</v>
          </cell>
          <cell r="G40">
            <v>15.414944730810811</v>
          </cell>
          <cell r="H40">
            <v>17.189633757799999</v>
          </cell>
          <cell r="I40">
            <v>23.419918302143241</v>
          </cell>
          <cell r="L40">
            <v>13.934609158886399</v>
          </cell>
          <cell r="M40">
            <v>16.360518203962116</v>
          </cell>
          <cell r="P40">
            <v>36.447178173760001</v>
          </cell>
          <cell r="Q40">
            <v>21.197606120770164</v>
          </cell>
        </row>
        <row r="41">
          <cell r="A41">
            <v>38</v>
          </cell>
          <cell r="E41">
            <v>23.671872749292316</v>
          </cell>
          <cell r="G41">
            <v>15.399689406315792</v>
          </cell>
          <cell r="H41">
            <v>17.233531417199998</v>
          </cell>
          <cell r="I41">
            <v>23.256541046494736</v>
          </cell>
          <cell r="L41">
            <v>14.0180167585536</v>
          </cell>
          <cell r="M41">
            <v>16.297775960666272</v>
          </cell>
          <cell r="P41">
            <v>38.185156970240008</v>
          </cell>
          <cell r="Q41">
            <v>21.241378031897266</v>
          </cell>
        </row>
        <row r="42">
          <cell r="A42">
            <v>39</v>
          </cell>
          <cell r="E42">
            <v>23.578339305830688</v>
          </cell>
          <cell r="G42">
            <v>15.386531532307691</v>
          </cell>
          <cell r="H42">
            <v>17.277429076600001</v>
          </cell>
          <cell r="I42">
            <v>23.102667692658972</v>
          </cell>
          <cell r="L42">
            <v>14.101424358220799</v>
          </cell>
          <cell r="M42">
            <v>16.240389924710396</v>
          </cell>
        </row>
        <row r="43">
          <cell r="A43">
            <v>40</v>
          </cell>
          <cell r="E43">
            <v>23.492255865779999</v>
          </cell>
          <cell r="G43">
            <v>15.375313800000001</v>
          </cell>
          <cell r="H43">
            <v>17.321326736</v>
          </cell>
          <cell r="I43">
            <v>22.957585447999996</v>
          </cell>
          <cell r="L43">
            <v>14.184831957887999</v>
          </cell>
          <cell r="M43">
            <v>16.187958380544</v>
          </cell>
        </row>
        <row r="44">
          <cell r="A44">
            <v>41</v>
          </cell>
          <cell r="E44">
            <v>23.413077306939442</v>
          </cell>
          <cell r="G44">
            <v>15.365894247804878</v>
          </cell>
          <cell r="H44">
            <v>17.365224395399999</v>
          </cell>
          <cell r="I44">
            <v>22.82065106062683</v>
          </cell>
          <cell r="L44">
            <v>14.268239557555198</v>
          </cell>
          <cell r="M44">
            <v>16.1401188043776</v>
          </cell>
        </row>
        <row r="45">
          <cell r="A45">
            <v>42</v>
          </cell>
          <cell r="E45">
            <v>23.340310423508289</v>
          </cell>
          <cell r="G45">
            <v>15.358144434285716</v>
          </cell>
          <cell r="H45">
            <v>17.409122054800001</v>
          </cell>
          <cell r="I45">
            <v>22.691282540733329</v>
          </cell>
          <cell r="L45">
            <v>14.351647157222398</v>
          </cell>
          <cell r="M45">
            <v>16.096543198496914</v>
          </cell>
        </row>
        <row r="46">
          <cell r="A46">
            <v>43</v>
          </cell>
          <cell r="E46">
            <v>23.273507889295185</v>
          </cell>
          <cell r="G46">
            <v>15.351947866046512</v>
          </cell>
          <cell r="H46">
            <v>17.4530197142</v>
          </cell>
          <cell r="I46">
            <v>22.568952037099997</v>
          </cell>
          <cell r="L46">
            <v>14.435054756889597</v>
          </cell>
          <cell r="M46">
            <v>16.056934076602939</v>
          </cell>
        </row>
        <row r="47">
          <cell r="A47">
            <v>44</v>
          </cell>
          <cell r="E47">
            <v>23.212263044126185</v>
          </cell>
          <cell r="G47">
            <v>15.34719864</v>
          </cell>
          <cell r="H47">
            <v>17.496917373599999</v>
          </cell>
          <cell r="I47">
            <v>22.453179684981819</v>
          </cell>
          <cell r="L47">
            <v>14.5184623565568</v>
          </cell>
          <cell r="M47">
            <v>16.021020996605671</v>
          </cell>
        </row>
        <row r="48">
          <cell r="A48">
            <v>45</v>
          </cell>
          <cell r="E48">
            <v>23.156205375398333</v>
          </cell>
          <cell r="G48">
            <v>15.343800266666669</v>
          </cell>
          <cell r="H48">
            <v>17.540815032999998</v>
          </cell>
          <cell r="I48">
            <v>22.343528274277777</v>
          </cell>
          <cell r="L48">
            <v>14.601869956224</v>
          </cell>
          <cell r="M48">
            <v>15.988557555711999</v>
          </cell>
        </row>
        <row r="49">
          <cell r="A49">
            <v>46</v>
          </cell>
          <cell r="E49">
            <v>23.104996588995913</v>
          </cell>
          <cell r="G49">
            <v>15.34166464695652</v>
          </cell>
          <cell r="H49">
            <v>17.5847126924</v>
          </cell>
          <cell r="I49">
            <v>22.23959861315652</v>
          </cell>
          <cell r="L49">
            <v>14.685277555891199</v>
          </cell>
          <cell r="M49">
            <v>15.959318777458641</v>
          </cell>
        </row>
        <row r="50">
          <cell r="A50">
            <v>47</v>
          </cell>
          <cell r="E50">
            <v>23.058327181791768</v>
          </cell>
          <cell r="G50">
            <v>15.340711179574466</v>
          </cell>
          <cell r="H50">
            <v>17.628610351799999</v>
          </cell>
          <cell r="I50">
            <v>22.141025483559577</v>
          </cell>
          <cell r="L50">
            <v>14.7686851555584</v>
          </cell>
          <cell r="M50">
            <v>15.93309883231537</v>
          </cell>
        </row>
        <row r="51">
          <cell r="A51">
            <v>48</v>
          </cell>
          <cell r="E51">
            <v>23.015913442585997</v>
          </cell>
          <cell r="G51">
            <v>15.340865980000002</v>
          </cell>
          <cell r="H51">
            <v>17.672508011199998</v>
          </cell>
          <cell r="I51">
            <v>22.047474102266666</v>
          </cell>
          <cell r="L51">
            <v>14.852092755225598</v>
          </cell>
          <cell r="M51">
            <v>15.9097090432128</v>
          </cell>
        </row>
        <row r="52">
          <cell r="A52">
            <v>49</v>
          </cell>
          <cell r="E52">
            <v>22.977494820276675</v>
          </cell>
          <cell r="G52">
            <v>15.342061195102044</v>
          </cell>
          <cell r="H52">
            <v>17.716405670600004</v>
          </cell>
          <cell r="I52">
            <v>21.958637015299999</v>
          </cell>
          <cell r="L52">
            <v>14.935500354892799</v>
          </cell>
          <cell r="M52">
            <v>15.888976135291301</v>
          </cell>
        </row>
        <row r="53">
          <cell r="A53">
            <v>50</v>
          </cell>
          <cell r="E53">
            <v>22.94283160785</v>
          </cell>
          <cell r="G53">
            <v>15.344234399999999</v>
          </cell>
          <cell r="H53">
            <v>17.760303329999999</v>
          </cell>
          <cell r="I53">
            <v>21.874231364999996</v>
          </cell>
          <cell r="L53">
            <v>15.018907954559999</v>
          </cell>
          <cell r="M53">
            <v>15.870740695679999</v>
          </cell>
        </row>
        <row r="54">
          <cell r="A54">
            <v>51</v>
          </cell>
          <cell r="E54">
            <v>22.911702898842297</v>
          </cell>
          <cell r="G54">
            <v>15.347328065882355</v>
          </cell>
          <cell r="H54">
            <v>17.804200989399998</v>
          </cell>
          <cell r="I54">
            <v>21.793996478621569</v>
          </cell>
        </row>
        <row r="55">
          <cell r="A55">
            <v>52</v>
          </cell>
          <cell r="E55">
            <v>22.883904779594769</v>
          </cell>
          <cell r="G55">
            <v>15.35128908923077</v>
          </cell>
          <cell r="H55">
            <v>17.848098648800001</v>
          </cell>
          <cell r="I55">
            <v>21.717691735169232</v>
          </cell>
        </row>
        <row r="56">
          <cell r="A56">
            <v>53</v>
          </cell>
          <cell r="E56">
            <v>22.859248726158736</v>
          </cell>
          <cell r="G56">
            <v>15.356068374339625</v>
          </cell>
          <cell r="H56">
            <v>17.8919963082</v>
          </cell>
          <cell r="I56">
            <v>21.645094673722642</v>
          </cell>
        </row>
        <row r="57">
          <cell r="A57">
            <v>54</v>
          </cell>
          <cell r="E57">
            <v>22.837560179322441</v>
          </cell>
          <cell r="G57">
            <v>15.361620462222223</v>
          </cell>
          <cell r="H57">
            <v>17.935893967600002</v>
          </cell>
          <cell r="I57">
            <v>21.575999311948149</v>
          </cell>
        </row>
        <row r="58">
          <cell r="A58">
            <v>55</v>
          </cell>
          <cell r="E58">
            <v>22.818677275089541</v>
          </cell>
          <cell r="G58">
            <v>15.367903200000002</v>
          </cell>
          <cell r="H58">
            <v>17.979791626999997</v>
          </cell>
          <cell r="I58">
            <v>21.510214648045451</v>
          </cell>
        </row>
        <row r="59">
          <cell r="A59">
            <v>56</v>
          </cell>
          <cell r="E59">
            <v>22.802449711177712</v>
          </cell>
          <cell r="H59">
            <v>18.0236892864</v>
          </cell>
          <cell r="I59">
            <v>21.447563323200001</v>
          </cell>
        </row>
        <row r="60">
          <cell r="A60">
            <v>57</v>
          </cell>
          <cell r="E60">
            <v>22.788737732833209</v>
          </cell>
          <cell r="H60">
            <v>18.067586945799999</v>
          </cell>
          <cell r="I60">
            <v>21.387880424829824</v>
          </cell>
        </row>
        <row r="61">
          <cell r="A61">
            <v>58</v>
          </cell>
          <cell r="E61">
            <v>22.77741122356117</v>
          </cell>
          <cell r="H61">
            <v>18.111484605199998</v>
          </cell>
          <cell r="I61">
            <v>21.331012413634479</v>
          </cell>
        </row>
        <row r="62">
          <cell r="A62">
            <v>59</v>
          </cell>
          <cell r="E62">
            <v>22.768348888324013</v>
          </cell>
          <cell r="H62">
            <v>18.1553822646</v>
          </cell>
          <cell r="I62">
            <v>21.276816159757622</v>
          </cell>
        </row>
        <row r="63">
          <cell r="A63">
            <v>60</v>
          </cell>
          <cell r="E63">
            <v>22.761437518420003</v>
          </cell>
          <cell r="H63">
            <v>18.199279923999999</v>
          </cell>
          <cell r="I63">
            <v>21.225158075333333</v>
          </cell>
        </row>
        <row r="64">
          <cell r="A64">
            <v>61</v>
          </cell>
          <cell r="E64">
            <v>22.756571328668802</v>
          </cell>
          <cell r="H64">
            <v>18.243177583399998</v>
          </cell>
          <cell r="I64">
            <v>21.175913332355734</v>
          </cell>
        </row>
        <row r="65">
          <cell r="A65">
            <v>62</v>
          </cell>
          <cell r="E65">
            <v>22.753651358740449</v>
          </cell>
          <cell r="H65">
            <v>18.287075242799997</v>
          </cell>
          <cell r="I65">
            <v>21.128965156238706</v>
          </cell>
        </row>
        <row r="66">
          <cell r="A66">
            <v>63</v>
          </cell>
          <cell r="E66">
            <v>22.752584931500522</v>
          </cell>
          <cell r="H66">
            <v>18.330972902199999</v>
          </cell>
          <cell r="I66">
            <v>21.084204186655555</v>
          </cell>
        </row>
        <row r="67">
          <cell r="A67">
            <v>64</v>
          </cell>
          <cell r="E67">
            <v>22.753285162135498</v>
          </cell>
          <cell r="H67">
            <v>18.374870561599998</v>
          </cell>
          <cell r="I67">
            <v>21.0415278983</v>
          </cell>
        </row>
        <row r="68">
          <cell r="A68">
            <v>65</v>
          </cell>
          <cell r="E68">
            <v>22.755670512589614</v>
          </cell>
          <cell r="H68">
            <v>18.418768220999997</v>
          </cell>
          <cell r="I68">
            <v>21.000840075115381</v>
          </cell>
        </row>
        <row r="69">
          <cell r="A69">
            <v>66</v>
          </cell>
          <cell r="E69">
            <v>22.759664386507453</v>
          </cell>
          <cell r="H69">
            <v>18.462665880400003</v>
          </cell>
          <cell r="I69">
            <v>20.962050332321212</v>
          </cell>
        </row>
        <row r="70">
          <cell r="A70">
            <v>67</v>
          </cell>
          <cell r="E70">
            <v>22.765194760450342</v>
          </cell>
          <cell r="H70">
            <v>18.506563539799998</v>
          </cell>
          <cell r="I70">
            <v>20.925073681243287</v>
          </cell>
        </row>
        <row r="71">
          <cell r="A71">
            <v>68</v>
          </cell>
          <cell r="E71">
            <v>22.772193847652467</v>
          </cell>
          <cell r="H71">
            <v>18.550461199199997</v>
          </cell>
          <cell r="I71">
            <v>20.889830132541174</v>
          </cell>
        </row>
        <row r="72">
          <cell r="A72">
            <v>69</v>
          </cell>
          <cell r="E72">
            <v>22.780597791015609</v>
          </cell>
          <cell r="H72">
            <v>18.5943588586</v>
          </cell>
          <cell r="I72">
            <v>20.856244333937681</v>
          </cell>
        </row>
        <row r="73">
          <cell r="A73">
            <v>70</v>
          </cell>
          <cell r="E73">
            <v>22.790346382418566</v>
          </cell>
          <cell r="H73">
            <v>18.638256517999999</v>
          </cell>
          <cell r="I73">
            <v>20.824245239000003</v>
          </cell>
        </row>
        <row r="74">
          <cell r="A74">
            <v>71</v>
          </cell>
          <cell r="E74">
            <v>22.801382805747</v>
          </cell>
          <cell r="H74">
            <v>18.682154177400001</v>
          </cell>
          <cell r="I74">
            <v>20.793765803911267</v>
          </cell>
        </row>
        <row r="75">
          <cell r="A75">
            <v>72</v>
          </cell>
          <cell r="E75">
            <v>22.813653401337334</v>
          </cell>
          <cell r="H75">
            <v>18.7260518368</v>
          </cell>
          <cell r="I75">
            <v>20.764742709511111</v>
          </cell>
        </row>
        <row r="76">
          <cell r="A76">
            <v>73</v>
          </cell>
          <cell r="E76">
            <v>22.827107449781543</v>
          </cell>
          <cell r="H76">
            <v>18.769949496199999</v>
          </cell>
          <cell r="I76">
            <v>20.737116106182189</v>
          </cell>
        </row>
        <row r="77">
          <cell r="A77">
            <v>74</v>
          </cell>
          <cell r="E77">
            <v>22.841696973261243</v>
          </cell>
          <cell r="H77">
            <v>18.813847155599998</v>
          </cell>
          <cell r="I77">
            <v>20.710829379421622</v>
          </cell>
        </row>
        <row r="78">
          <cell r="A78">
            <v>75</v>
          </cell>
          <cell r="E78">
            <v>22.857376552774994</v>
          </cell>
          <cell r="H78">
            <v>18.857744814999997</v>
          </cell>
          <cell r="I78">
            <v>20.685828934166668</v>
          </cell>
        </row>
        <row r="79">
          <cell r="A79">
            <v>76</v>
          </cell>
          <cell r="E79">
            <v>22.874103159795155</v>
          </cell>
          <cell r="H79">
            <v>18.901642474400003</v>
          </cell>
          <cell r="I79">
            <v>20.662063996147371</v>
          </cell>
        </row>
        <row r="80">
          <cell r="A80">
            <v>77</v>
          </cell>
          <cell r="E80">
            <v>22.891836001042243</v>
          </cell>
          <cell r="H80">
            <v>18.945540133799998</v>
          </cell>
          <cell r="I80">
            <v>20.639486428718179</v>
          </cell>
        </row>
        <row r="81">
          <cell r="A81">
            <v>78</v>
          </cell>
          <cell r="E81">
            <v>22.910536375199847</v>
          </cell>
          <cell r="H81">
            <v>18.9894377932</v>
          </cell>
          <cell r="I81">
            <v>20.618050563779487</v>
          </cell>
        </row>
        <row r="82">
          <cell r="A82">
            <v>79</v>
          </cell>
          <cell r="E82">
            <v>22.930167540511857</v>
          </cell>
          <cell r="H82">
            <v>19.033335452599999</v>
          </cell>
          <cell r="I82">
            <v>20.597713045540505</v>
          </cell>
        </row>
        <row r="83">
          <cell r="A83">
            <v>80</v>
          </cell>
          <cell r="E83">
            <v>22.950694592309993</v>
          </cell>
          <cell r="H83">
            <v>19.077233111999998</v>
          </cell>
          <cell r="I83">
            <v>20.578432685999996</v>
          </cell>
          <cell r="T83">
            <v>18.985132756920002</v>
          </cell>
          <cell r="U83">
            <v>21.153250070472005</v>
          </cell>
          <cell r="V83">
            <v>19.111325971328004</v>
          </cell>
          <cell r="W83">
            <v>22.237323880864004</v>
          </cell>
        </row>
        <row r="84">
          <cell r="A84">
            <v>81</v>
          </cell>
          <cell r="H84">
            <v>19.121130771400001</v>
          </cell>
          <cell r="I84">
            <v>20.560170331132099</v>
          </cell>
          <cell r="T84">
            <v>19.013984117601602</v>
          </cell>
          <cell r="U84">
            <v>21.126661284876803</v>
          </cell>
          <cell r="V84">
            <v>19.133580686889601</v>
          </cell>
          <cell r="W84">
            <v>22.198868688867023</v>
          </cell>
        </row>
        <row r="85">
          <cell r="A85">
            <v>82</v>
          </cell>
          <cell r="H85">
            <v>19.165028430799996</v>
          </cell>
          <cell r="I85">
            <v>20.542888736863414</v>
          </cell>
          <cell r="T85">
            <v>19.042835478283202</v>
          </cell>
          <cell r="U85">
            <v>21.101072852109308</v>
          </cell>
          <cell r="V85">
            <v>19.155835402451203</v>
          </cell>
          <cell r="W85">
            <v>22.161622827352431</v>
          </cell>
        </row>
        <row r="86">
          <cell r="A86">
            <v>83</v>
          </cell>
          <cell r="H86">
            <v>19.208926090200002</v>
          </cell>
          <cell r="I86">
            <v>20.526552454015661</v>
          </cell>
          <cell r="T86">
            <v>19.071686838964801</v>
          </cell>
          <cell r="U86">
            <v>21.076448614838402</v>
          </cell>
          <cell r="V86">
            <v>19.178090118012801</v>
          </cell>
          <cell r="W86">
            <v>22.125542585579897</v>
          </cell>
        </row>
        <row r="87">
          <cell r="A87">
            <v>84</v>
          </cell>
          <cell r="H87">
            <v>19.252823749599997</v>
          </cell>
          <cell r="I87">
            <v>20.511127721466664</v>
          </cell>
          <cell r="T87">
            <v>19.100538199646405</v>
          </cell>
          <cell r="U87">
            <v>21.052754137510629</v>
          </cell>
          <cell r="V87">
            <v>19.200344833574402</v>
          </cell>
          <cell r="W87">
            <v>22.090586334272913</v>
          </cell>
        </row>
        <row r="88">
          <cell r="A88">
            <v>85</v>
          </cell>
          <cell r="H88">
            <v>19.296721408999996</v>
          </cell>
          <cell r="I88">
            <v>20.496582366852937</v>
          </cell>
          <cell r="T88">
            <v>19.129389560328001</v>
          </cell>
          <cell r="U88">
            <v>21.029956605069174</v>
          </cell>
          <cell r="V88">
            <v>19.222599549136</v>
          </cell>
          <cell r="W88">
            <v>22.056714403179765</v>
          </cell>
        </row>
        <row r="89">
          <cell r="A89">
            <v>86</v>
          </cell>
          <cell r="H89">
            <v>19.340619068400002</v>
          </cell>
          <cell r="I89">
            <v>20.482885714199995</v>
          </cell>
          <cell r="T89">
            <v>19.158240921009604</v>
          </cell>
          <cell r="U89">
            <v>21.008024728738938</v>
          </cell>
          <cell r="V89">
            <v>19.244854264697601</v>
          </cell>
          <cell r="W89">
            <v>22.023888967176706</v>
          </cell>
        </row>
        <row r="90">
          <cell r="A90">
            <v>87</v>
          </cell>
          <cell r="H90">
            <v>19.384516727799998</v>
          </cell>
          <cell r="I90">
            <v>20.470008497922986</v>
          </cell>
          <cell r="T90">
            <v>19.187092281691204</v>
          </cell>
          <cell r="U90">
            <v>20.986928658309189</v>
          </cell>
          <cell r="V90">
            <v>19.267108980259199</v>
          </cell>
          <cell r="W90">
            <v>21.992073940226156</v>
          </cell>
        </row>
        <row r="91">
          <cell r="A91">
            <v>88</v>
          </cell>
          <cell r="H91">
            <v>19.4284143872</v>
          </cell>
          <cell r="I91">
            <v>20.457922782690908</v>
          </cell>
          <cell r="T91">
            <v>19.2159436423728</v>
          </cell>
          <cell r="U91">
            <v>20.966639900396945</v>
          </cell>
          <cell r="V91">
            <v>19.289363695820803</v>
          </cell>
          <cell r="W91">
            <v>21.961234876564948</v>
          </cell>
        </row>
        <row r="92">
          <cell r="A92">
            <v>89</v>
          </cell>
          <cell r="H92">
            <v>19.472312046599999</v>
          </cell>
          <cell r="I92">
            <v>20.446601888693259</v>
          </cell>
          <cell r="T92">
            <v>19.244795003054403</v>
          </cell>
          <cell r="U92">
            <v>20.947131242220728</v>
          </cell>
          <cell r="V92">
            <v>19.311618411382401</v>
          </cell>
          <cell r="W92">
            <v>21.931338878554122</v>
          </cell>
        </row>
        <row r="93">
          <cell r="A93">
            <v>90</v>
          </cell>
          <cell r="H93">
            <v>19.516209706000001</v>
          </cell>
          <cell r="I93">
            <v>20.436020321888886</v>
          </cell>
          <cell r="T93">
            <v>19.273646363736002</v>
          </cell>
          <cell r="U93">
            <v>20.928376680456001</v>
          </cell>
          <cell r="V93">
            <v>19.333873126944003</v>
          </cell>
          <cell r="W93">
            <v>21.902354510672001</v>
          </cell>
        </row>
        <row r="94">
          <cell r="A94">
            <v>91</v>
          </cell>
          <cell r="H94">
            <v>19.560107365399997</v>
          </cell>
          <cell r="I94">
            <v>20.426153708853846</v>
          </cell>
          <cell r="T94">
            <v>19.302497724417606</v>
          </cell>
          <cell r="U94">
            <v>20.910351354781508</v>
          </cell>
          <cell r="V94">
            <v>19.356127842505604</v>
          </cell>
          <cell r="W94">
            <v>21.874251719178073</v>
          </cell>
        </row>
        <row r="95">
          <cell r="A95">
            <v>92</v>
          </cell>
          <cell r="H95">
            <v>19.604005024799999</v>
          </cell>
          <cell r="I95">
            <v>20.41697873587826</v>
          </cell>
          <cell r="T95">
            <v>19.331349085099198</v>
          </cell>
          <cell r="U95">
            <v>20.893031485759511</v>
          </cell>
          <cell r="V95">
            <v>19.378382558067198</v>
          </cell>
          <cell r="W95">
            <v>21.847001757016209</v>
          </cell>
        </row>
        <row r="96">
          <cell r="A96">
            <v>93</v>
          </cell>
          <cell r="H96">
            <v>19.647902684200002</v>
          </cell>
          <cell r="I96">
            <v>20.408473091992473</v>
          </cell>
          <cell r="T96">
            <v>19.360200445780801</v>
          </cell>
          <cell r="U96">
            <v>20.876394316723822</v>
          </cell>
          <cell r="V96">
            <v>19.400637273628799</v>
          </cell>
          <cell r="W96">
            <v>21.820577113562788</v>
          </cell>
        </row>
        <row r="97">
          <cell r="A97">
            <v>94</v>
          </cell>
          <cell r="H97">
            <v>19.691800343599997</v>
          </cell>
          <cell r="I97">
            <v>20.400615415629787</v>
          </cell>
          <cell r="T97">
            <v>19.389051806462401</v>
          </cell>
          <cell r="U97">
            <v>20.86041805937699</v>
          </cell>
          <cell r="V97">
            <v>19.422891989190401</v>
          </cell>
          <cell r="W97">
            <v>21.794951448859031</v>
          </cell>
        </row>
        <row r="98">
          <cell r="A98">
            <v>95</v>
          </cell>
          <cell r="H98">
            <v>19.735698003</v>
          </cell>
          <cell r="I98">
            <v>20.393385244657896</v>
          </cell>
          <cell r="T98">
            <v>19.417903167143997</v>
          </cell>
          <cell r="U98">
            <v>20.845081842823582</v>
          </cell>
          <cell r="V98">
            <v>19.445146704752005</v>
          </cell>
          <cell r="W98">
            <v>21.770099531997054</v>
          </cell>
        </row>
        <row r="99">
          <cell r="A99">
            <v>96</v>
          </cell>
          <cell r="H99">
            <v>19.779595662399998</v>
          </cell>
          <cell r="I99">
            <v>20.386762969533333</v>
          </cell>
          <cell r="T99">
            <v>19.4467545278256</v>
          </cell>
          <cell r="U99">
            <v>20.830365665788801</v>
          </cell>
          <cell r="V99">
            <v>19.4674014203136</v>
          </cell>
          <cell r="W99">
            <v>21.745997183356803</v>
          </cell>
        </row>
        <row r="100">
          <cell r="A100">
            <v>97</v>
          </cell>
          <cell r="H100">
            <v>19.823493321799997</v>
          </cell>
          <cell r="I100">
            <v>20.380729789353605</v>
          </cell>
          <cell r="T100">
            <v>19.4756058885072</v>
          </cell>
          <cell r="U100">
            <v>20.816250351792693</v>
          </cell>
          <cell r="V100">
            <v>19.489656135875201</v>
          </cell>
          <cell r="W100">
            <v>21.722621220415949</v>
          </cell>
        </row>
        <row r="101">
          <cell r="A101">
            <v>98</v>
          </cell>
          <cell r="H101">
            <v>19.8673909812</v>
          </cell>
          <cell r="I101">
            <v>20.3752676706</v>
          </cell>
          <cell r="T101">
            <v>19.5044572491888</v>
          </cell>
          <cell r="U101">
            <v>20.802717507068767</v>
          </cell>
          <cell r="V101">
            <v>19.511910851436802</v>
          </cell>
          <cell r="W101">
            <v>21.699949406877582</v>
          </cell>
        </row>
        <row r="102">
          <cell r="A102">
            <v>99</v>
          </cell>
          <cell r="H102">
            <v>19.911288640599999</v>
          </cell>
          <cell r="I102">
            <v>20.370359308380806</v>
          </cell>
          <cell r="T102">
            <v>19.533308609870399</v>
          </cell>
          <cell r="U102">
            <v>20.789749481033017</v>
          </cell>
          <cell r="V102">
            <v>19.5341655669984</v>
          </cell>
          <cell r="W102">
            <v>21.677960404881016</v>
          </cell>
        </row>
        <row r="103">
          <cell r="A103">
            <v>100</v>
          </cell>
          <cell r="H103">
            <v>19.955186300000001</v>
          </cell>
          <cell r="I103">
            <v>20.365988090000002</v>
          </cell>
          <cell r="T103">
            <v>19.562159970552003</v>
          </cell>
          <cell r="U103">
            <v>20.7773293291248</v>
          </cell>
          <cell r="V103">
            <v>19.556420282559998</v>
          </cell>
          <cell r="W103">
            <v>21.656633730080003</v>
          </cell>
        </row>
        <row r="104">
          <cell r="A104">
            <v>101</v>
          </cell>
          <cell r="H104">
            <v>19.999083959399997</v>
          </cell>
          <cell r="I104">
            <v>20.3621380606901</v>
          </cell>
          <cell r="T104">
            <v>19.591011331233602</v>
          </cell>
          <cell r="U104">
            <v>20.765440777855176</v>
          </cell>
          <cell r="V104">
            <v>19.578674998121599</v>
          </cell>
          <cell r="W104">
            <v>21.635949709389514</v>
          </cell>
        </row>
        <row r="105">
          <cell r="A105">
            <v>102</v>
          </cell>
          <cell r="H105">
            <v>20.042981618799995</v>
          </cell>
          <cell r="I105">
            <v>20.358793891360783</v>
          </cell>
          <cell r="T105">
            <v>19.619862691915198</v>
          </cell>
          <cell r="U105">
            <v>20.754068191911248</v>
          </cell>
          <cell r="V105">
            <v>19.600929713683204</v>
          </cell>
          <cell r="W105">
            <v>21.615889441218073</v>
          </cell>
        </row>
        <row r="106">
          <cell r="A106">
            <v>103</v>
          </cell>
          <cell r="H106">
            <v>20.086879278200001</v>
          </cell>
          <cell r="I106">
            <v>20.355940848226215</v>
          </cell>
          <cell r="T106">
            <v>19.648714052596802</v>
          </cell>
          <cell r="U106">
            <v>20.74319654317673</v>
          </cell>
          <cell r="V106">
            <v>19.623184429244802</v>
          </cell>
          <cell r="W106">
            <v>21.596434758016578</v>
          </cell>
        </row>
        <row r="107">
          <cell r="A107">
            <v>104</v>
          </cell>
          <cell r="H107">
            <v>20.130776937599997</v>
          </cell>
          <cell r="I107">
            <v>20.353564764184611</v>
          </cell>
          <cell r="T107">
            <v>19.677565413278401</v>
          </cell>
          <cell r="U107">
            <v>20.732811381539818</v>
          </cell>
          <cell r="V107">
            <v>19.645439144806403</v>
          </cell>
          <cell r="W107">
            <v>21.577568190987815</v>
          </cell>
        </row>
        <row r="108">
          <cell r="A108">
            <v>105</v>
          </cell>
          <cell r="T108">
            <v>19.706416773960001</v>
          </cell>
          <cell r="U108">
            <v>20.722898807369145</v>
          </cell>
          <cell r="V108">
            <v>19.667693860368001</v>
          </cell>
          <cell r="W108">
            <v>21.559272936812572</v>
          </cell>
        </row>
        <row r="109">
          <cell r="A109">
            <v>106</v>
          </cell>
          <cell r="T109">
            <v>19.735268134641601</v>
          </cell>
          <cell r="U109">
            <v>20.713445445547745</v>
          </cell>
          <cell r="V109">
            <v>19.689948575929602</v>
          </cell>
          <cell r="W109">
            <v>21.541532826259139</v>
          </cell>
        </row>
        <row r="110">
          <cell r="A110">
            <v>107</v>
          </cell>
          <cell r="T110">
            <v>19.764119495323204</v>
          </cell>
          <cell r="U110">
            <v>20.704438420963022</v>
          </cell>
          <cell r="V110">
            <v>19.7122032914912</v>
          </cell>
          <cell r="W110">
            <v>21.524332294553076</v>
          </cell>
        </row>
        <row r="111">
          <cell r="A111">
            <v>108</v>
          </cell>
          <cell r="T111">
            <v>19.7929708560048</v>
          </cell>
          <cell r="U111">
            <v>20.695865335358398</v>
          </cell>
          <cell r="V111">
            <v>19.734458007052801</v>
          </cell>
          <cell r="W111">
            <v>21.507656353393063</v>
          </cell>
        </row>
        <row r="112">
          <cell r="A112">
            <v>109</v>
          </cell>
          <cell r="T112">
            <v>19.8218222166864</v>
          </cell>
          <cell r="U112">
            <v>20.687714245459201</v>
          </cell>
          <cell r="V112">
            <v>19.756712722614399</v>
          </cell>
          <cell r="W112">
            <v>21.491490564507195</v>
          </cell>
        </row>
        <row r="113">
          <cell r="A113">
            <v>110</v>
          </cell>
          <cell r="T113">
            <v>19.850673577368003</v>
          </cell>
          <cell r="U113">
            <v>20.679973642291642</v>
          </cell>
          <cell r="V113">
            <v>19.778967438176004</v>
          </cell>
          <cell r="W113">
            <v>21.475821014651636</v>
          </cell>
        </row>
        <row r="114">
          <cell r="A114">
            <v>111</v>
          </cell>
          <cell r="T114">
            <v>19.879524938049602</v>
          </cell>
          <cell r="U114">
            <v>20.672632431619718</v>
          </cell>
          <cell r="V114">
            <v>19.801222153737601</v>
          </cell>
          <cell r="W114">
            <v>21.460634291960694</v>
          </cell>
        </row>
        <row r="115">
          <cell r="A115">
            <v>112</v>
          </cell>
          <cell r="T115">
            <v>19.908376298731202</v>
          </cell>
          <cell r="U115">
            <v>20.665679915430172</v>
          </cell>
          <cell r="V115">
            <v>19.823476869299203</v>
          </cell>
          <cell r="W115">
            <v>21.445917463563887</v>
          </cell>
        </row>
        <row r="116">
          <cell r="A116">
            <v>113</v>
          </cell>
          <cell r="T116">
            <v>19.937227659412802</v>
          </cell>
          <cell r="U116">
            <v>20.659105774400455</v>
          </cell>
          <cell r="V116">
            <v>19.8457315848608</v>
          </cell>
          <cell r="W116">
            <v>21.431658054391463</v>
          </cell>
        </row>
        <row r="117">
          <cell r="A117">
            <v>114</v>
          </cell>
          <cell r="T117">
            <v>19.966079020094405</v>
          </cell>
          <cell r="U117">
            <v>20.652900051289514</v>
          </cell>
          <cell r="V117">
            <v>19.867986300422398</v>
          </cell>
          <cell r="W117">
            <v>21.417844027095409</v>
          </cell>
        </row>
        <row r="118">
          <cell r="A118">
            <v>115</v>
          </cell>
          <cell r="T118">
            <v>19.994930380776001</v>
          </cell>
          <cell r="U118">
            <v>20.647053135195133</v>
          </cell>
          <cell r="V118">
            <v>19.890241015984</v>
          </cell>
          <cell r="W118">
            <v>21.404463763018086</v>
          </cell>
        </row>
        <row r="119">
          <cell r="A119">
            <v>116</v>
          </cell>
          <cell r="T119">
            <v>20.023781741457601</v>
          </cell>
          <cell r="U119">
            <v>20.641555746625489</v>
          </cell>
          <cell r="V119">
            <v>19.912495731545601</v>
          </cell>
          <cell r="W119">
            <v>21.391506044145217</v>
          </cell>
        </row>
        <row r="120">
          <cell r="A120">
            <v>117</v>
          </cell>
          <cell r="T120">
            <v>20.052633102139204</v>
          </cell>
          <cell r="U120">
            <v>20.636398923336372</v>
          </cell>
          <cell r="V120">
            <v>19.934750447107206</v>
          </cell>
          <cell r="W120">
            <v>21.378960035984374</v>
          </cell>
        </row>
        <row r="121">
          <cell r="A121">
            <v>118</v>
          </cell>
          <cell r="T121">
            <v>20.081484462820796</v>
          </cell>
          <cell r="U121">
            <v>20.631574006888439</v>
          </cell>
          <cell r="V121">
            <v>19.9570051626688</v>
          </cell>
          <cell r="W121">
            <v>21.36681527131406</v>
          </cell>
        </row>
        <row r="122">
          <cell r="A122">
            <v>119</v>
          </cell>
          <cell r="T122">
            <v>20.1103358235024</v>
          </cell>
          <cell r="U122">
            <v>20.627072629882324</v>
          </cell>
          <cell r="V122">
            <v>19.979259878230401</v>
          </cell>
          <cell r="W122">
            <v>21.355061634752179</v>
          </cell>
        </row>
        <row r="123">
          <cell r="A123">
            <v>120</v>
          </cell>
          <cell r="T123">
            <v>20.139187184183999</v>
          </cell>
          <cell r="U123">
            <v>20.622886703831998</v>
          </cell>
          <cell r="V123">
            <v>20.001514593792002</v>
          </cell>
          <cell r="W123">
            <v>21.343689348096003</v>
          </cell>
        </row>
        <row r="124">
          <cell r="A124">
            <v>121</v>
          </cell>
          <cell r="T124">
            <v>20.168038544865603</v>
          </cell>
          <cell r="U124">
            <v>20.619008407639377</v>
          </cell>
          <cell r="V124">
            <v>20.0237693093536</v>
          </cell>
          <cell r="W124">
            <v>21.332688956389198</v>
          </cell>
        </row>
        <row r="125">
          <cell r="A125">
            <v>122</v>
          </cell>
          <cell r="T125">
            <v>20.196889905547199</v>
          </cell>
          <cell r="U125">
            <v>20.615430176635829</v>
          </cell>
          <cell r="V125">
            <v>20.046024024915198</v>
          </cell>
          <cell r="W125">
            <v>21.322051314673995</v>
          </cell>
        </row>
        <row r="126">
          <cell r="A126">
            <v>123</v>
          </cell>
          <cell r="T126">
            <v>20.225741266228802</v>
          </cell>
          <cell r="U126">
            <v>20.612144692158207</v>
          </cell>
          <cell r="V126">
            <v>20.068278740476799</v>
          </cell>
          <cell r="W126">
            <v>21.31176757538962</v>
          </cell>
        </row>
        <row r="127">
          <cell r="A127">
            <v>124</v>
          </cell>
          <cell r="T127">
            <v>20.254592626910402</v>
          </cell>
          <cell r="U127">
            <v>20.609144871629265</v>
          </cell>
          <cell r="V127">
            <v>20.090533456038401</v>
          </cell>
          <cell r="W127">
            <v>21.30182917638049</v>
          </cell>
        </row>
        <row r="128">
          <cell r="A128">
            <v>125</v>
          </cell>
          <cell r="T128">
            <v>20.283443987592001</v>
          </cell>
          <cell r="U128">
            <v>20.606423859114237</v>
          </cell>
          <cell r="V128">
            <v>20.112788171600005</v>
          </cell>
          <cell r="W128">
            <v>21.292227829479998</v>
          </cell>
        </row>
        <row r="129">
          <cell r="A129">
            <v>126</v>
          </cell>
          <cell r="T129">
            <v>20.312295348273601</v>
          </cell>
          <cell r="U129">
            <v>20.603975016327087</v>
          </cell>
          <cell r="V129">
            <v>20.135042887161603</v>
          </cell>
          <cell r="W129">
            <v>21.282955509637944</v>
          </cell>
        </row>
        <row r="130">
          <cell r="A130">
            <v>127</v>
          </cell>
          <cell r="T130">
            <v>20.3411467089552</v>
          </cell>
          <cell r="U130">
            <v>20.601791914061636</v>
          </cell>
          <cell r="V130">
            <v>20.157297602723201</v>
          </cell>
          <cell r="W130">
            <v>21.274004444561601</v>
          </cell>
        </row>
        <row r="131">
          <cell r="A131">
            <v>128</v>
          </cell>
          <cell r="T131">
            <v>20.3699980696368</v>
          </cell>
          <cell r="U131">
            <v>20.599868324024399</v>
          </cell>
          <cell r="V131">
            <v>20.179552318284802</v>
          </cell>
          <cell r="W131">
            <v>21.265367104842401</v>
          </cell>
        </row>
        <row r="132">
          <cell r="A132">
            <v>129</v>
          </cell>
          <cell r="T132">
            <v>20.3988494303184</v>
          </cell>
          <cell r="U132">
            <v>20.598198211047293</v>
          </cell>
          <cell r="V132">
            <v>20.2018070338464</v>
          </cell>
          <cell r="W132">
            <v>21.257036194541804</v>
          </cell>
        </row>
        <row r="133">
          <cell r="A133">
            <v>130</v>
          </cell>
          <cell r="T133">
            <v>20.427700791000003</v>
          </cell>
          <cell r="U133">
            <v>20.596775725659693</v>
          </cell>
          <cell r="V133">
            <v>20.224061749408001</v>
          </cell>
          <cell r="W133">
            <v>21.249004642211691</v>
          </cell>
        </row>
        <row r="134">
          <cell r="A134">
            <v>131</v>
          </cell>
          <cell r="T134">
            <v>20.456552151681599</v>
          </cell>
          <cell r="U134">
            <v>20.595595197000769</v>
          </cell>
          <cell r="V134">
            <v>20.246316464969599</v>
          </cell>
          <cell r="W134">
            <v>21.241265592326027</v>
          </cell>
        </row>
        <row r="135">
          <cell r="A135">
            <v>132</v>
          </cell>
          <cell r="T135">
            <v>20.485403512363202</v>
          </cell>
          <cell r="U135">
            <v>20.594651126053964</v>
          </cell>
          <cell r="V135">
            <v>20.268571180531204</v>
          </cell>
          <cell r="W135">
            <v>21.233812397101964</v>
          </cell>
        </row>
        <row r="136">
          <cell r="A136">
            <v>133</v>
          </cell>
          <cell r="T136">
            <v>20.514254873044802</v>
          </cell>
          <cell r="U136">
            <v>20.593938179186672</v>
          </cell>
          <cell r="V136">
            <v>20.290825896092802</v>
          </cell>
          <cell r="W136">
            <v>21.226638608690006</v>
          </cell>
        </row>
        <row r="137">
          <cell r="A137">
            <v>134</v>
          </cell>
          <cell r="T137">
            <v>20.543106233726402</v>
          </cell>
          <cell r="U137">
            <v>20.593451181979201</v>
          </cell>
          <cell r="V137">
            <v>20.313080611654403</v>
          </cell>
          <cell r="W137">
            <v>21.219737971713773</v>
          </cell>
        </row>
        <row r="138">
          <cell r="A138">
            <v>135</v>
          </cell>
          <cell r="T138">
            <v>20.571957594408001</v>
          </cell>
          <cell r="U138">
            <v>20.593185113328001</v>
          </cell>
          <cell r="V138">
            <v>20.335335327216001</v>
          </cell>
          <cell r="W138">
            <v>21.213104416141338</v>
          </cell>
        </row>
        <row r="139">
          <cell r="A139">
            <v>136</v>
          </cell>
          <cell r="T139">
            <v>20.600808955089601</v>
          </cell>
          <cell r="U139">
            <v>20.593135099809036</v>
          </cell>
          <cell r="V139">
            <v>20.357590042777598</v>
          </cell>
          <cell r="W139">
            <v>21.206732050471157</v>
          </cell>
        </row>
        <row r="140">
          <cell r="A140">
            <v>137</v>
          </cell>
          <cell r="T140">
            <v>20.629660315771204</v>
          </cell>
          <cell r="U140">
            <v>20.593296410288023</v>
          </cell>
          <cell r="V140">
            <v>20.3798447583392</v>
          </cell>
          <cell r="W140">
            <v>21.200615155216319</v>
          </cell>
        </row>
        <row r="141">
          <cell r="A141">
            <v>138</v>
          </cell>
          <cell r="T141">
            <v>20.6585116764528</v>
          </cell>
          <cell r="U141">
            <v>20.593664450765008</v>
          </cell>
          <cell r="V141">
            <v>20.402099473900801</v>
          </cell>
          <cell r="W141">
            <v>21.194748176672142</v>
          </cell>
        </row>
        <row r="142">
          <cell r="A142">
            <v>139</v>
          </cell>
          <cell r="T142">
            <v>20.687363037134403</v>
          </cell>
          <cell r="U142">
            <v>20.594234759441473</v>
          </cell>
          <cell r="V142">
            <v>20.424354189462406</v>
          </cell>
          <cell r="W142">
            <v>21.189125720952781</v>
          </cell>
        </row>
        <row r="143">
          <cell r="A143">
            <v>140</v>
          </cell>
          <cell r="T143">
            <v>20.716214397816003</v>
          </cell>
          <cell r="U143">
            <v>20.595003001998858</v>
          </cell>
          <cell r="V143">
            <v>20.446608905024</v>
          </cell>
          <cell r="W143">
            <v>21.18374254828343</v>
          </cell>
        </row>
        <row r="144">
          <cell r="A144">
            <v>141</v>
          </cell>
          <cell r="T144">
            <v>20.745065758497599</v>
          </cell>
          <cell r="U144">
            <v>20.595964967077993</v>
          </cell>
          <cell r="V144">
            <v>20.468863620585601</v>
          </cell>
          <cell r="W144">
            <v>21.178593567535351</v>
          </cell>
        </row>
        <row r="145">
          <cell r="A145">
            <v>142</v>
          </cell>
          <cell r="T145">
            <v>20.773917119179202</v>
          </cell>
          <cell r="U145">
            <v>20.597116561949548</v>
          </cell>
          <cell r="V145">
            <v>20.491118336147203</v>
          </cell>
          <cell r="W145">
            <v>21.173673830991905</v>
          </cell>
        </row>
        <row r="146">
          <cell r="A146">
            <v>143</v>
          </cell>
          <cell r="T146">
            <v>20.802768479860802</v>
          </cell>
          <cell r="U146">
            <v>20.598453808366123</v>
          </cell>
          <cell r="V146">
            <v>20.5133730517088</v>
          </cell>
          <cell r="W146">
            <v>21.168978529334119</v>
          </cell>
        </row>
        <row r="147">
          <cell r="A147">
            <v>144</v>
          </cell>
          <cell r="T147">
            <v>20.831619840542405</v>
          </cell>
          <cell r="U147">
            <v>20.599972838587203</v>
          </cell>
          <cell r="V147">
            <v>20.535627767270398</v>
          </cell>
          <cell r="W147">
            <v>21.164502986835203</v>
          </cell>
        </row>
        <row r="148">
          <cell r="A148">
            <v>145</v>
          </cell>
          <cell r="T148">
            <v>20.860471201223998</v>
          </cell>
          <cell r="U148">
            <v>20.601669891568552</v>
          </cell>
          <cell r="V148">
            <v>20.557882482831999</v>
          </cell>
          <cell r="W148">
            <v>21.16024265675393</v>
          </cell>
        </row>
        <row r="149">
          <cell r="A149">
            <v>146</v>
          </cell>
          <cell r="T149">
            <v>20.889322561905601</v>
          </cell>
          <cell r="U149">
            <v>20.603541309308255</v>
          </cell>
          <cell r="V149">
            <v>20.580137198393601</v>
          </cell>
          <cell r="W149">
            <v>21.156193116917347</v>
          </cell>
        </row>
        <row r="150">
          <cell r="A150">
            <v>147</v>
          </cell>
          <cell r="T150">
            <v>20.918173922587201</v>
          </cell>
          <cell r="U150">
            <v>20.605583533341843</v>
          </cell>
          <cell r="V150">
            <v>20.602391913955206</v>
          </cell>
          <cell r="W150">
            <v>21.152350065483724</v>
          </cell>
        </row>
        <row r="151">
          <cell r="A151">
            <v>148</v>
          </cell>
          <cell r="T151">
            <v>20.947025283268797</v>
          </cell>
          <cell r="U151">
            <v>20.607793101379588</v>
          </cell>
          <cell r="V151">
            <v>20.6246466295168</v>
          </cell>
          <cell r="W151">
            <v>21.148709316877319</v>
          </cell>
        </row>
        <row r="152">
          <cell r="A152">
            <v>149</v>
          </cell>
          <cell r="T152">
            <v>20.9758766439504</v>
          </cell>
          <cell r="U152">
            <v>20.610166644079122</v>
          </cell>
          <cell r="V152">
            <v>20.646901345078401</v>
          </cell>
          <cell r="W152">
            <v>21.145266797886851</v>
          </cell>
        </row>
        <row r="153">
          <cell r="A153">
            <v>150</v>
          </cell>
          <cell r="R153">
            <v>10.862110305322998</v>
          </cell>
          <cell r="S153">
            <v>16.78247558507983</v>
          </cell>
          <cell r="T153">
            <v>21.004728004632</v>
          </cell>
          <cell r="U153">
            <v>20.612700881947202</v>
          </cell>
          <cell r="V153">
            <v>20.669156060640002</v>
          </cell>
          <cell r="W153">
            <v>21.142018543919995</v>
          </cell>
          <cell r="X153" t="e">
            <v>#REF!</v>
          </cell>
          <cell r="Y153" t="e">
            <v>#REF!</v>
          </cell>
          <cell r="Z153" t="e">
            <v>#REF!</v>
          </cell>
          <cell r="AA153" t="e">
            <v>#REF!</v>
          </cell>
          <cell r="AB153" t="e">
            <v>#REF!</v>
          </cell>
          <cell r="AC153" t="e">
            <v>#REF!</v>
          </cell>
        </row>
        <row r="154">
          <cell r="A154">
            <v>151</v>
          </cell>
          <cell r="R154">
            <v>10.866878503472019</v>
          </cell>
          <cell r="S154">
            <v>16.743283656730942</v>
          </cell>
          <cell r="X154" t="e">
            <v>#REF!</v>
          </cell>
          <cell r="Y154" t="e">
            <v>#REF!</v>
          </cell>
          <cell r="Z154" t="e">
            <v>#REF!</v>
          </cell>
          <cell r="AA154" t="e">
            <v>#REF!</v>
          </cell>
          <cell r="AB154" t="e">
            <v>#REF!</v>
          </cell>
          <cell r="AC154" t="e">
            <v>#REF!</v>
          </cell>
        </row>
        <row r="155">
          <cell r="A155">
            <v>152</v>
          </cell>
          <cell r="R155">
            <v>10.871646701621039</v>
          </cell>
          <cell r="S155">
            <v>16.704638781374467</v>
          </cell>
          <cell r="X155" t="e">
            <v>#REF!</v>
          </cell>
          <cell r="Y155" t="e">
            <v>#REF!</v>
          </cell>
          <cell r="Z155" t="e">
            <v>#REF!</v>
          </cell>
          <cell r="AA155" t="e">
            <v>#REF!</v>
          </cell>
          <cell r="AB155" t="e">
            <v>#REF!</v>
          </cell>
          <cell r="AC155" t="e">
            <v>#REF!</v>
          </cell>
        </row>
        <row r="156">
          <cell r="A156">
            <v>153</v>
          </cell>
          <cell r="R156">
            <v>10.876414899770058</v>
          </cell>
          <cell r="S156">
            <v>16.666530232481144</v>
          </cell>
          <cell r="X156" t="e">
            <v>#REF!</v>
          </cell>
          <cell r="Y156" t="e">
            <v>#REF!</v>
          </cell>
          <cell r="Z156" t="e">
            <v>#REF!</v>
          </cell>
          <cell r="AA156" t="e">
            <v>#REF!</v>
          </cell>
          <cell r="AB156" t="e">
            <v>#REF!</v>
          </cell>
          <cell r="AC156" t="e">
            <v>#REF!</v>
          </cell>
        </row>
        <row r="157">
          <cell r="A157">
            <v>154</v>
          </cell>
          <cell r="R157">
            <v>10.881183097919079</v>
          </cell>
          <cell r="S157">
            <v>16.628947562132851</v>
          </cell>
          <cell r="X157" t="e">
            <v>#REF!</v>
          </cell>
          <cell r="Y157" t="e">
            <v>#REF!</v>
          </cell>
          <cell r="Z157" t="e">
            <v>#REF!</v>
          </cell>
          <cell r="AA157" t="e">
            <v>#REF!</v>
          </cell>
          <cell r="AB157" t="e">
            <v>#REF!</v>
          </cell>
          <cell r="AC157" t="e">
            <v>#REF!</v>
          </cell>
        </row>
        <row r="158">
          <cell r="A158">
            <v>155</v>
          </cell>
          <cell r="R158">
            <v>10.885951296068098</v>
          </cell>
          <cell r="S158">
            <v>16.591880592035178</v>
          </cell>
          <cell r="X158" t="e">
            <v>#REF!</v>
          </cell>
          <cell r="Y158" t="e">
            <v>#REF!</v>
          </cell>
          <cell r="Z158" t="e">
            <v>#REF!</v>
          </cell>
          <cell r="AA158" t="e">
            <v>#REF!</v>
          </cell>
          <cell r="AB158" t="e">
            <v>#REF!</v>
          </cell>
          <cell r="AC158" t="e">
            <v>#REF!</v>
          </cell>
        </row>
        <row r="159">
          <cell r="A159">
            <v>156</v>
          </cell>
          <cell r="R159">
            <v>10.890719494217119</v>
          </cell>
          <cell r="S159">
            <v>16.555319404875611</v>
          </cell>
          <cell r="X159" t="e">
            <v>#REF!</v>
          </cell>
          <cell r="Y159" t="e">
            <v>#REF!</v>
          </cell>
          <cell r="Z159" t="e">
            <v>#REF!</v>
          </cell>
          <cell r="AA159" t="e">
            <v>#REF!</v>
          </cell>
          <cell r="AB159" t="e">
            <v>#REF!</v>
          </cell>
          <cell r="AC159" t="e">
            <v>#REF!</v>
          </cell>
        </row>
        <row r="160">
          <cell r="A160">
            <v>157</v>
          </cell>
          <cell r="R160">
            <v>10.895487692366139</v>
          </cell>
          <cell r="S160">
            <v>16.519254336012018</v>
          </cell>
          <cell r="X160" t="e">
            <v>#REF!</v>
          </cell>
          <cell r="Y160" t="e">
            <v>#REF!</v>
          </cell>
          <cell r="Z160" t="e">
            <v>#REF!</v>
          </cell>
          <cell r="AA160" t="e">
            <v>#REF!</v>
          </cell>
          <cell r="AB160" t="e">
            <v>#REF!</v>
          </cell>
          <cell r="AC160" t="e">
            <v>#REF!</v>
          </cell>
        </row>
        <row r="161">
          <cell r="A161">
            <v>158</v>
          </cell>
          <cell r="R161">
            <v>10.900255890515158</v>
          </cell>
          <cell r="S161">
            <v>16.483675965476756</v>
          </cell>
          <cell r="X161" t="e">
            <v>#REF!</v>
          </cell>
          <cell r="Y161" t="e">
            <v>#REF!</v>
          </cell>
          <cell r="Z161" t="e">
            <v>#REF!</v>
          </cell>
          <cell r="AA161" t="e">
            <v>#REF!</v>
          </cell>
          <cell r="AB161" t="e">
            <v>#REF!</v>
          </cell>
          <cell r="AC161" t="e">
            <v>#REF!</v>
          </cell>
        </row>
        <row r="162">
          <cell r="A162">
            <v>159</v>
          </cell>
          <cell r="R162">
            <v>10.905024088664179</v>
          </cell>
          <cell r="S162">
            <v>16.448575110282498</v>
          </cell>
          <cell r="X162" t="e">
            <v>#REF!</v>
          </cell>
          <cell r="Y162" t="e">
            <v>#REF!</v>
          </cell>
          <cell r="Z162" t="e">
            <v>#REF!</v>
          </cell>
          <cell r="AA162" t="e">
            <v>#REF!</v>
          </cell>
          <cell r="AB162" t="e">
            <v>#REF!</v>
          </cell>
          <cell r="AC162" t="e">
            <v>#REF!</v>
          </cell>
        </row>
        <row r="163">
          <cell r="A163">
            <v>160</v>
          </cell>
          <cell r="R163">
            <v>10.9097922868132</v>
          </cell>
          <cell r="S163">
            <v>16.413942817016597</v>
          </cell>
          <cell r="X163" t="e">
            <v>#REF!</v>
          </cell>
          <cell r="Y163" t="e">
            <v>#REF!</v>
          </cell>
          <cell r="Z163" t="e">
            <v>#REF!</v>
          </cell>
          <cell r="AA163" t="e">
            <v>#REF!</v>
          </cell>
          <cell r="AB163" t="e">
            <v>#REF!</v>
          </cell>
          <cell r="AC163" t="e">
            <v>#REF!</v>
          </cell>
        </row>
        <row r="164">
          <cell r="A164">
            <v>161</v>
          </cell>
          <cell r="R164">
            <v>10.914560484962218</v>
          </cell>
          <cell r="S164">
            <v>16.37977035471145</v>
          </cell>
          <cell r="X164" t="e">
            <v>#REF!</v>
          </cell>
          <cell r="Y164" t="e">
            <v>#REF!</v>
          </cell>
          <cell r="Z164" t="e">
            <v>#REF!</v>
          </cell>
          <cell r="AA164" t="e">
            <v>#REF!</v>
          </cell>
          <cell r="AB164" t="e">
            <v>#REF!</v>
          </cell>
          <cell r="AC164" t="e">
            <v>#REF!</v>
          </cell>
        </row>
        <row r="165">
          <cell r="A165">
            <v>162</v>
          </cell>
          <cell r="R165">
            <v>10.919328683111239</v>
          </cell>
          <cell r="S165">
            <v>16.34604920797889</v>
          </cell>
          <cell r="X165" t="e">
            <v>#REF!</v>
          </cell>
          <cell r="Y165" t="e">
            <v>#REF!</v>
          </cell>
          <cell r="Z165" t="e">
            <v>#REF!</v>
          </cell>
          <cell r="AA165" t="e">
            <v>#REF!</v>
          </cell>
          <cell r="AB165" t="e">
            <v>#REF!</v>
          </cell>
          <cell r="AC165" t="e">
            <v>#REF!</v>
          </cell>
        </row>
        <row r="166">
          <cell r="A166">
            <v>163</v>
          </cell>
          <cell r="R166">
            <v>10.924096881260258</v>
          </cell>
          <cell r="S166">
            <v>16.312771070397336</v>
          </cell>
          <cell r="X166" t="e">
            <v>#REF!</v>
          </cell>
          <cell r="Y166" t="e">
            <v>#REF!</v>
          </cell>
          <cell r="Z166" t="e">
            <v>#REF!</v>
          </cell>
          <cell r="AA166" t="e">
            <v>#REF!</v>
          </cell>
          <cell r="AB166" t="e">
            <v>#REF!</v>
          </cell>
          <cell r="AC166" t="e">
            <v>#REF!</v>
          </cell>
        </row>
        <row r="167">
          <cell r="A167">
            <v>164</v>
          </cell>
          <cell r="R167">
            <v>10.928865079409277</v>
          </cell>
          <cell r="S167">
            <v>16.279927838140861</v>
          </cell>
          <cell r="X167" t="e">
            <v>#REF!</v>
          </cell>
          <cell r="Y167" t="e">
            <v>#REF!</v>
          </cell>
          <cell r="Z167" t="e">
            <v>#REF!</v>
          </cell>
          <cell r="AA167" t="e">
            <v>#REF!</v>
          </cell>
          <cell r="AB167" t="e">
            <v>#REF!</v>
          </cell>
          <cell r="AC167" t="e">
            <v>#REF!</v>
          </cell>
        </row>
        <row r="168">
          <cell r="A168">
            <v>165</v>
          </cell>
          <cell r="R168">
            <v>10.933633277558299</v>
          </cell>
          <cell r="S168">
            <v>16.247511603839907</v>
          </cell>
          <cell r="X168" t="e">
            <v>#REF!</v>
          </cell>
          <cell r="Y168" t="e">
            <v>#REF!</v>
          </cell>
          <cell r="Z168" t="e">
            <v>#REF!</v>
          </cell>
          <cell r="AA168" t="e">
            <v>#REF!</v>
          </cell>
          <cell r="AB168" t="e">
            <v>#REF!</v>
          </cell>
          <cell r="AC168" t="e">
            <v>#REF!</v>
          </cell>
        </row>
        <row r="169">
          <cell r="A169">
            <v>166</v>
          </cell>
          <cell r="R169">
            <v>10.93840147570732</v>
          </cell>
          <cell r="S169">
            <v>16.215514650663959</v>
          </cell>
          <cell r="X169" t="e">
            <v>#REF!</v>
          </cell>
          <cell r="Y169" t="e">
            <v>#REF!</v>
          </cell>
          <cell r="Z169" t="e">
            <v>#REF!</v>
          </cell>
          <cell r="AA169" t="e">
            <v>#REF!</v>
          </cell>
          <cell r="AB169" t="e">
            <v>#REF!</v>
          </cell>
          <cell r="AC169" t="e">
            <v>#REF!</v>
          </cell>
        </row>
        <row r="170">
          <cell r="A170">
            <v>167</v>
          </cell>
          <cell r="R170">
            <v>10.943169673856339</v>
          </cell>
          <cell r="S170">
            <v>16.183929446616759</v>
          </cell>
          <cell r="X170" t="e">
            <v>#REF!</v>
          </cell>
          <cell r="Y170" t="e">
            <v>#REF!</v>
          </cell>
          <cell r="Z170" t="e">
            <v>#REF!</v>
          </cell>
          <cell r="AA170" t="e">
            <v>#REF!</v>
          </cell>
          <cell r="AB170" t="e">
            <v>#REF!</v>
          </cell>
          <cell r="AC170" t="e">
            <v>#REF!</v>
          </cell>
        </row>
        <row r="171">
          <cell r="A171">
            <v>168</v>
          </cell>
          <cell r="R171">
            <v>10.947937872005358</v>
          </cell>
          <cell r="S171">
            <v>16.152748639035298</v>
          </cell>
          <cell r="X171" t="e">
            <v>#REF!</v>
          </cell>
          <cell r="Y171" t="e">
            <v>#REF!</v>
          </cell>
          <cell r="Z171" t="e">
            <v>#REF!</v>
          </cell>
          <cell r="AA171" t="e">
            <v>#REF!</v>
          </cell>
          <cell r="AB171" t="e">
            <v>#REF!</v>
          </cell>
          <cell r="AC171" t="e">
            <v>#REF!</v>
          </cell>
        </row>
        <row r="172">
          <cell r="A172">
            <v>169</v>
          </cell>
          <cell r="R172">
            <v>10.952706070154379</v>
          </cell>
          <cell r="S172">
            <v>16.121965049284082</v>
          </cell>
          <cell r="X172" t="e">
            <v>#REF!</v>
          </cell>
          <cell r="Y172" t="e">
            <v>#REF!</v>
          </cell>
          <cell r="Z172" t="e">
            <v>#REF!</v>
          </cell>
          <cell r="AA172" t="e">
            <v>#REF!</v>
          </cell>
          <cell r="AB172" t="e">
            <v>#REF!</v>
          </cell>
          <cell r="AC172" t="e">
            <v>#REF!</v>
          </cell>
        </row>
        <row r="173">
          <cell r="A173">
            <v>170</v>
          </cell>
          <cell r="R173">
            <v>10.957474268303399</v>
          </cell>
          <cell r="S173">
            <v>16.091571667636696</v>
          </cell>
          <cell r="X173" t="e">
            <v>#REF!</v>
          </cell>
          <cell r="Y173" t="e">
            <v>#REF!</v>
          </cell>
          <cell r="Z173" t="e">
            <v>#REF!</v>
          </cell>
          <cell r="AA173" t="e">
            <v>#REF!</v>
          </cell>
          <cell r="AB173" t="e">
            <v>#REF!</v>
          </cell>
          <cell r="AC173" t="e">
            <v>#REF!</v>
          </cell>
        </row>
        <row r="174">
          <cell r="A174">
            <v>171</v>
          </cell>
          <cell r="R174">
            <v>10.96224246645242</v>
          </cell>
          <cell r="S174">
            <v>16.061561648336941</v>
          </cell>
          <cell r="X174" t="e">
            <v>#REF!</v>
          </cell>
          <cell r="Y174" t="e">
            <v>#REF!</v>
          </cell>
          <cell r="Z174" t="e">
            <v>#REF!</v>
          </cell>
          <cell r="AA174" t="e">
            <v>#REF!</v>
          </cell>
          <cell r="AB174" t="e">
            <v>#REF!</v>
          </cell>
          <cell r="AC174" t="e">
            <v>#REF!</v>
          </cell>
        </row>
        <row r="175">
          <cell r="A175">
            <v>172</v>
          </cell>
          <cell r="R175">
            <v>10.967010664601439</v>
          </cell>
          <cell r="S175">
            <v>16.031928304832228</v>
          </cell>
          <cell r="X175" t="e">
            <v>#REF!</v>
          </cell>
          <cell r="Y175" t="e">
            <v>#REF!</v>
          </cell>
          <cell r="Z175" t="e">
            <v>#REF!</v>
          </cell>
          <cell r="AA175" t="e">
            <v>#REF!</v>
          </cell>
          <cell r="AB175" t="e">
            <v>#REF!</v>
          </cell>
          <cell r="AC175" t="e">
            <v>#REF!</v>
          </cell>
        </row>
        <row r="176">
          <cell r="A176">
            <v>173</v>
          </cell>
          <cell r="R176">
            <v>10.971778862750458</v>
          </cell>
          <cell r="S176">
            <v>16.002665105172369</v>
          </cell>
          <cell r="X176" t="e">
            <v>#REF!</v>
          </cell>
          <cell r="Y176" t="e">
            <v>#REF!</v>
          </cell>
          <cell r="Z176" t="e">
            <v>#REF!</v>
          </cell>
          <cell r="AA176" t="e">
            <v>#REF!</v>
          </cell>
          <cell r="AB176" t="e">
            <v>#REF!</v>
          </cell>
          <cell r="AC176" t="e">
            <v>#REF!</v>
          </cell>
        </row>
        <row r="177">
          <cell r="A177">
            <v>174</v>
          </cell>
          <cell r="R177">
            <v>10.976547060899479</v>
          </cell>
          <cell r="S177">
            <v>15.973765667566921</v>
          </cell>
          <cell r="X177" t="e">
            <v>#REF!</v>
          </cell>
          <cell r="Y177" t="e">
            <v>#REF!</v>
          </cell>
          <cell r="Z177" t="e">
            <v>#REF!</v>
          </cell>
          <cell r="AA177" t="e">
            <v>#REF!</v>
          </cell>
          <cell r="AB177" t="e">
            <v>#REF!</v>
          </cell>
          <cell r="AC177" t="e">
            <v>#REF!</v>
          </cell>
        </row>
        <row r="178">
          <cell r="A178">
            <v>175</v>
          </cell>
          <cell r="R178">
            <v>10.981315259048499</v>
          </cell>
          <cell r="S178">
            <v>15.945223756094963</v>
          </cell>
          <cell r="X178" t="e">
            <v>#REF!</v>
          </cell>
          <cell r="Y178" t="e">
            <v>#REF!</v>
          </cell>
          <cell r="Z178" t="e">
            <v>#REF!</v>
          </cell>
          <cell r="AA178" t="e">
            <v>#REF!</v>
          </cell>
          <cell r="AB178" t="e">
            <v>#REF!</v>
          </cell>
          <cell r="AC178" t="e">
            <v>#REF!</v>
          </cell>
        </row>
        <row r="179">
          <cell r="A179">
            <v>176</v>
          </cell>
          <cell r="R179">
            <v>10.986083457197518</v>
          </cell>
          <cell r="S179">
            <v>15.91703327656103</v>
          </cell>
          <cell r="X179" t="e">
            <v>#REF!</v>
          </cell>
          <cell r="Y179" t="e">
            <v>#REF!</v>
          </cell>
          <cell r="Z179" t="e">
            <v>#REF!</v>
          </cell>
          <cell r="AA179" t="e">
            <v>#REF!</v>
          </cell>
          <cell r="AB179" t="e">
            <v>#REF!</v>
          </cell>
          <cell r="AC179" t="e">
            <v>#REF!</v>
          </cell>
        </row>
        <row r="180">
          <cell r="A180">
            <v>177</v>
          </cell>
          <cell r="R180">
            <v>10.990851655346539</v>
          </cell>
          <cell r="S180">
            <v>15.889188272491602</v>
          </cell>
          <cell r="X180" t="e">
            <v>#REF!</v>
          </cell>
          <cell r="Y180" t="e">
            <v>#REF!</v>
          </cell>
          <cell r="Z180" t="e">
            <v>#REF!</v>
          </cell>
          <cell r="AA180" t="e">
            <v>#REF!</v>
          </cell>
          <cell r="AB180" t="e">
            <v>#REF!</v>
          </cell>
          <cell r="AC180" t="e">
            <v>#REF!</v>
          </cell>
        </row>
        <row r="181">
          <cell r="A181">
            <v>178</v>
          </cell>
          <cell r="R181">
            <v>10.99561985349556</v>
          </cell>
          <cell r="S181">
            <v>15.861682921266487</v>
          </cell>
          <cell r="X181" t="e">
            <v>#REF!</v>
          </cell>
          <cell r="Y181" t="e">
            <v>#REF!</v>
          </cell>
          <cell r="Z181" t="e">
            <v>#REF!</v>
          </cell>
          <cell r="AA181" t="e">
            <v>#REF!</v>
          </cell>
          <cell r="AB181" t="e">
            <v>#REF!</v>
          </cell>
          <cell r="AC181" t="e">
            <v>#REF!</v>
          </cell>
        </row>
        <row r="182">
          <cell r="A182">
            <v>179</v>
          </cell>
          <cell r="R182">
            <v>11.000388051644579</v>
          </cell>
          <cell r="S182">
            <v>15.834511530379913</v>
          </cell>
          <cell r="X182" t="e">
            <v>#REF!</v>
          </cell>
          <cell r="Y182" t="e">
            <v>#REF!</v>
          </cell>
          <cell r="Z182" t="e">
            <v>#REF!</v>
          </cell>
          <cell r="AA182" t="e">
            <v>#REF!</v>
          </cell>
          <cell r="AB182" t="e">
            <v>#REF!</v>
          </cell>
          <cell r="AC182" t="e">
            <v>#REF!</v>
          </cell>
        </row>
        <row r="183">
          <cell r="A183">
            <v>180</v>
          </cell>
          <cell r="R183">
            <v>11.005156249793599</v>
          </cell>
          <cell r="S183">
            <v>15.807668533826243</v>
          </cell>
          <cell r="X183" t="e">
            <v>#REF!</v>
          </cell>
          <cell r="Y183" t="e">
            <v>#REF!</v>
          </cell>
          <cell r="Z183" t="e">
            <v>#REF!</v>
          </cell>
          <cell r="AA183" t="e">
            <v>#REF!</v>
          </cell>
          <cell r="AB183" t="e">
            <v>#REF!</v>
          </cell>
          <cell r="AC183" t="e">
            <v>#REF!</v>
          </cell>
        </row>
        <row r="184">
          <cell r="A184">
            <v>181</v>
          </cell>
          <cell r="R184">
            <v>11.009924447942618</v>
          </cell>
          <cell r="S184">
            <v>15.781148488605481</v>
          </cell>
          <cell r="X184" t="e">
            <v>#REF!</v>
          </cell>
          <cell r="Y184" t="e">
            <v>#REF!</v>
          </cell>
          <cell r="Z184" t="e">
            <v>#REF!</v>
          </cell>
          <cell r="AA184" t="e">
            <v>#REF!</v>
          </cell>
          <cell r="AB184" t="e">
            <v>#REF!</v>
          </cell>
          <cell r="AC184" t="e">
            <v>#REF!</v>
          </cell>
        </row>
        <row r="185">
          <cell r="A185">
            <v>182</v>
          </cell>
          <cell r="R185">
            <v>11.014692646091639</v>
          </cell>
          <cell r="S185">
            <v>15.754946071344007</v>
          </cell>
          <cell r="X185" t="e">
            <v>#REF!</v>
          </cell>
          <cell r="Y185" t="e">
            <v>#REF!</v>
          </cell>
          <cell r="Z185" t="e">
            <v>#REF!</v>
          </cell>
          <cell r="AA185" t="e">
            <v>#REF!</v>
          </cell>
          <cell r="AB185" t="e">
            <v>#REF!</v>
          </cell>
          <cell r="AC185" t="e">
            <v>#REF!</v>
          </cell>
        </row>
        <row r="186">
          <cell r="A186">
            <v>183</v>
          </cell>
          <cell r="R186">
            <v>11.01946084424066</v>
          </cell>
          <cell r="S186">
            <v>15.729056075026092</v>
          </cell>
          <cell r="X186" t="e">
            <v>#REF!</v>
          </cell>
          <cell r="Y186" t="e">
            <v>#REF!</v>
          </cell>
          <cell r="Z186" t="e">
            <v>#REF!</v>
          </cell>
          <cell r="AA186" t="e">
            <v>#REF!</v>
          </cell>
          <cell r="AB186" t="e">
            <v>#REF!</v>
          </cell>
          <cell r="AC186" t="e">
            <v>#REF!</v>
          </cell>
        </row>
        <row r="187">
          <cell r="A187">
            <v>184</v>
          </cell>
          <cell r="R187">
            <v>11.024229042389679</v>
          </cell>
          <cell r="S187">
            <v>15.703473405832014</v>
          </cell>
          <cell r="X187" t="e">
            <v>#REF!</v>
          </cell>
          <cell r="Y187" t="e">
            <v>#REF!</v>
          </cell>
          <cell r="Z187" t="e">
            <v>#REF!</v>
          </cell>
          <cell r="AA187" t="e">
            <v>#REF!</v>
          </cell>
          <cell r="AB187" t="e">
            <v>#REF!</v>
          </cell>
          <cell r="AC187" t="e">
            <v>#REF!</v>
          </cell>
        </row>
        <row r="188">
          <cell r="A188">
            <v>185</v>
          </cell>
          <cell r="R188">
            <v>11.028997240538699</v>
          </cell>
          <cell r="S188">
            <v>15.678193080078673</v>
          </cell>
          <cell r="X188" t="e">
            <v>#REF!</v>
          </cell>
          <cell r="Y188" t="e">
            <v>#REF!</v>
          </cell>
          <cell r="Z188" t="e">
            <v>#REF!</v>
          </cell>
          <cell r="AA188" t="e">
            <v>#REF!</v>
          </cell>
          <cell r="AB188" t="e">
            <v>#REF!</v>
          </cell>
          <cell r="AC188" t="e">
            <v>#REF!</v>
          </cell>
        </row>
        <row r="189">
          <cell r="A189">
            <v>186</v>
          </cell>
          <cell r="R189">
            <v>11.033765438687718</v>
          </cell>
          <cell r="S189">
            <v>15.653210221258968</v>
          </cell>
          <cell r="X189" t="e">
            <v>#REF!</v>
          </cell>
          <cell r="Y189" t="e">
            <v>#REF!</v>
          </cell>
          <cell r="Z189" t="e">
            <v>#REF!</v>
          </cell>
          <cell r="AA189" t="e">
            <v>#REF!</v>
          </cell>
          <cell r="AB189" t="e">
            <v>#REF!</v>
          </cell>
          <cell r="AC189" t="e">
            <v>#REF!</v>
          </cell>
        </row>
        <row r="190">
          <cell r="A190">
            <v>187</v>
          </cell>
          <cell r="R190">
            <v>11.038533636836737</v>
          </cell>
          <cell r="S190">
            <v>15.628520057176095</v>
          </cell>
          <cell r="X190" t="e">
            <v>#REF!</v>
          </cell>
          <cell r="Y190" t="e">
            <v>#REF!</v>
          </cell>
          <cell r="Z190" t="e">
            <v>#REF!</v>
          </cell>
          <cell r="AA190" t="e">
            <v>#REF!</v>
          </cell>
          <cell r="AB190" t="e">
            <v>#REF!</v>
          </cell>
          <cell r="AC190" t="e">
            <v>#REF!</v>
          </cell>
        </row>
        <row r="191">
          <cell r="A191">
            <v>188</v>
          </cell>
          <cell r="R191">
            <v>11.043301834985758</v>
          </cell>
          <cell r="S191">
            <v>15.604117917169368</v>
          </cell>
          <cell r="X191" t="e">
            <v>#REF!</v>
          </cell>
          <cell r="Y191" t="e">
            <v>#REF!</v>
          </cell>
          <cell r="Z191" t="e">
            <v>#REF!</v>
          </cell>
          <cell r="AA191" t="e">
            <v>#REF!</v>
          </cell>
          <cell r="AB191" t="e">
            <v>#REF!</v>
          </cell>
          <cell r="AC191" t="e">
            <v>#REF!</v>
          </cell>
        </row>
        <row r="192">
          <cell r="A192">
            <v>189</v>
          </cell>
          <cell r="R192">
            <v>11.048070033134779</v>
          </cell>
          <cell r="S192">
            <v>15.579999229428051</v>
          </cell>
          <cell r="X192" t="e">
            <v>#REF!</v>
          </cell>
          <cell r="Y192" t="e">
            <v>#REF!</v>
          </cell>
          <cell r="Z192" t="e">
            <v>#REF!</v>
          </cell>
          <cell r="AA192" t="e">
            <v>#REF!</v>
          </cell>
          <cell r="AB192" t="e">
            <v>#REF!</v>
          </cell>
          <cell r="AC192" t="e">
            <v>#REF!</v>
          </cell>
        </row>
        <row r="193">
          <cell r="A193">
            <v>190</v>
          </cell>
          <cell r="R193">
            <v>11.052838231283799</v>
          </cell>
          <cell r="S193">
            <v>15.556159518390057</v>
          </cell>
          <cell r="X193" t="e">
            <v>#REF!</v>
          </cell>
          <cell r="Y193" t="e">
            <v>#REF!</v>
          </cell>
          <cell r="Z193" t="e">
            <v>#REF!</v>
          </cell>
          <cell r="AA193" t="e">
            <v>#REF!</v>
          </cell>
          <cell r="AB193" t="e">
            <v>#REF!</v>
          </cell>
          <cell r="AC193" t="e">
            <v>#REF!</v>
          </cell>
        </row>
        <row r="194">
          <cell r="A194">
            <v>191</v>
          </cell>
          <cell r="R194">
            <v>11.057606429432818</v>
          </cell>
          <cell r="S194">
            <v>15.532594402222353</v>
          </cell>
          <cell r="X194" t="e">
            <v>#REF!</v>
          </cell>
          <cell r="Y194" t="e">
            <v>#REF!</v>
          </cell>
          <cell r="Z194" t="e">
            <v>#REF!</v>
          </cell>
          <cell r="AA194" t="e">
            <v>#REF!</v>
          </cell>
          <cell r="AB194" t="e">
            <v>#REF!</v>
          </cell>
          <cell r="AC194" t="e">
            <v>#REF!</v>
          </cell>
        </row>
        <row r="195">
          <cell r="A195">
            <v>192</v>
          </cell>
          <cell r="R195">
            <v>11.062374627581839</v>
          </cell>
          <cell r="S195">
            <v>15.509299590380087</v>
          </cell>
          <cell r="X195" t="e">
            <v>#REF!</v>
          </cell>
          <cell r="Y195" t="e">
            <v>#REF!</v>
          </cell>
          <cell r="Z195" t="e">
            <v>#REF!</v>
          </cell>
          <cell r="AA195" t="e">
            <v>#REF!</v>
          </cell>
          <cell r="AB195" t="e">
            <v>#REF!</v>
          </cell>
          <cell r="AC195" t="e">
            <v>#REF!</v>
          </cell>
        </row>
        <row r="196">
          <cell r="A196">
            <v>193</v>
          </cell>
          <cell r="R196">
            <v>11.067142825730858</v>
          </cell>
          <cell r="S196">
            <v>15.486270881241621</v>
          </cell>
          <cell r="X196" t="e">
            <v>#REF!</v>
          </cell>
          <cell r="Y196" t="e">
            <v>#REF!</v>
          </cell>
          <cell r="Z196" t="e">
            <v>#REF!</v>
          </cell>
          <cell r="AA196" t="e">
            <v>#REF!</v>
          </cell>
          <cell r="AB196" t="e">
            <v>#REF!</v>
          </cell>
          <cell r="AC196" t="e">
            <v>#REF!</v>
          </cell>
        </row>
        <row r="197">
          <cell r="A197">
            <v>194</v>
          </cell>
          <cell r="R197">
            <v>11.071911023879879</v>
          </cell>
          <cell r="S197">
            <v>15.463504159816692</v>
          </cell>
          <cell r="X197" t="e">
            <v>#REF!</v>
          </cell>
          <cell r="Y197" t="e">
            <v>#REF!</v>
          </cell>
          <cell r="Z197" t="e">
            <v>#REF!</v>
          </cell>
          <cell r="AA197" t="e">
            <v>#REF!</v>
          </cell>
          <cell r="AB197" t="e">
            <v>#REF!</v>
          </cell>
          <cell r="AC197" t="e">
            <v>#REF!</v>
          </cell>
        </row>
        <row r="198">
          <cell r="A198">
            <v>195</v>
          </cell>
          <cell r="R198">
            <v>11.076679222028899</v>
          </cell>
          <cell r="S198">
            <v>15.440995395525091</v>
          </cell>
          <cell r="X198" t="e">
            <v>#REF!</v>
          </cell>
          <cell r="Y198" t="e">
            <v>#REF!</v>
          </cell>
          <cell r="Z198" t="e">
            <v>#REF!</v>
          </cell>
          <cell r="AA198" t="e">
            <v>#REF!</v>
          </cell>
          <cell r="AB198" t="e">
            <v>#REF!</v>
          </cell>
          <cell r="AC198" t="e">
            <v>#REF!</v>
          </cell>
        </row>
        <row r="199">
          <cell r="A199">
            <v>196</v>
          </cell>
          <cell r="R199">
            <v>11.081447420177918</v>
          </cell>
          <cell r="S199">
            <v>15.418740640043346</v>
          </cell>
          <cell r="X199" t="e">
            <v>#REF!</v>
          </cell>
          <cell r="Y199" t="e">
            <v>#REF!</v>
          </cell>
          <cell r="Z199" t="e">
            <v>#REF!</v>
          </cell>
          <cell r="AA199" t="e">
            <v>#REF!</v>
          </cell>
          <cell r="AB199" t="e">
            <v>#REF!</v>
          </cell>
          <cell r="AC199" t="e">
            <v>#REF!</v>
          </cell>
        </row>
        <row r="200">
          <cell r="A200">
            <v>197</v>
          </cell>
          <cell r="R200">
            <v>11.086215618326939</v>
          </cell>
          <cell r="S200">
            <v>15.396736025216997</v>
          </cell>
          <cell r="X200" t="e">
            <v>#REF!</v>
          </cell>
          <cell r="Y200" t="e">
            <v>#REF!</v>
          </cell>
          <cell r="Z200" t="e">
            <v>#REF!</v>
          </cell>
          <cell r="AA200" t="e">
            <v>#REF!</v>
          </cell>
          <cell r="AB200" t="e">
            <v>#REF!</v>
          </cell>
          <cell r="AC200" t="e">
            <v>#REF!</v>
          </cell>
        </row>
        <row r="201">
          <cell r="A201">
            <v>198</v>
          </cell>
          <cell r="R201">
            <v>11.090983816475958</v>
          </cell>
          <cell r="S201">
            <v>15.37497776103611</v>
          </cell>
          <cell r="X201" t="e">
            <v>#REF!</v>
          </cell>
          <cell r="Y201" t="e">
            <v>#REF!</v>
          </cell>
          <cell r="Z201" t="e">
            <v>#REF!</v>
          </cell>
          <cell r="AA201" t="e">
            <v>#REF!</v>
          </cell>
          <cell r="AB201" t="e">
            <v>#REF!</v>
          </cell>
          <cell r="AC201" t="e">
            <v>#REF!</v>
          </cell>
        </row>
        <row r="202">
          <cell r="A202">
            <v>199</v>
          </cell>
          <cell r="R202">
            <v>11.095752014624978</v>
          </cell>
          <cell r="S202">
            <v>15.353462133671858</v>
          </cell>
          <cell r="X202" t="e">
            <v>#REF!</v>
          </cell>
          <cell r="Y202" t="e">
            <v>#REF!</v>
          </cell>
          <cell r="Z202" t="e">
            <v>#REF!</v>
          </cell>
          <cell r="AA202" t="e">
            <v>#REF!</v>
          </cell>
          <cell r="AB202" t="e">
            <v>#REF!</v>
          </cell>
          <cell r="AC202" t="e">
            <v>#REF!</v>
          </cell>
        </row>
        <row r="203">
          <cell r="A203">
            <v>200</v>
          </cell>
          <cell r="R203">
            <v>11.100520212773999</v>
          </cell>
          <cell r="S203">
            <v>15.332185503571997</v>
          </cell>
          <cell r="X203" t="e">
            <v>#REF!</v>
          </cell>
          <cell r="Y203" t="e">
            <v>#REF!</v>
          </cell>
          <cell r="Z203" t="e">
            <v>#REF!</v>
          </cell>
          <cell r="AA203" t="e">
            <v>#REF!</v>
          </cell>
          <cell r="AB203" t="e">
            <v>#REF!</v>
          </cell>
          <cell r="AC203" t="e">
            <v>#REF!</v>
          </cell>
        </row>
        <row r="204">
          <cell r="A204">
            <v>201</v>
          </cell>
          <cell r="R204">
            <v>11.10528841092302</v>
          </cell>
          <cell r="S204">
            <v>15.311144303613176</v>
          </cell>
          <cell r="X204" t="e">
            <v>#REF!</v>
          </cell>
          <cell r="Y204" t="e">
            <v>#REF!</v>
          </cell>
          <cell r="Z204" t="e">
            <v>#REF!</v>
          </cell>
          <cell r="AA204" t="e">
            <v>#REF!</v>
          </cell>
          <cell r="AB204" t="e">
            <v>#REF!</v>
          </cell>
          <cell r="AC204" t="e">
            <v>#REF!</v>
          </cell>
        </row>
        <row r="205">
          <cell r="A205">
            <v>202</v>
          </cell>
          <cell r="R205">
            <v>11.110056609072039</v>
          </cell>
          <cell r="S205">
            <v>15.290335037308147</v>
          </cell>
          <cell r="X205" t="e">
            <v>#REF!</v>
          </cell>
          <cell r="Y205" t="e">
            <v>#REF!</v>
          </cell>
          <cell r="Z205" t="e">
            <v>#REF!</v>
          </cell>
          <cell r="AA205" t="e">
            <v>#REF!</v>
          </cell>
          <cell r="AB205" t="e">
            <v>#REF!</v>
          </cell>
          <cell r="AC205" t="e">
            <v>#REF!</v>
          </cell>
        </row>
        <row r="206">
          <cell r="A206">
            <v>203</v>
          </cell>
          <cell r="R206">
            <v>11.114824807221058</v>
          </cell>
          <cell r="S206">
            <v>15.269754277065973</v>
          </cell>
          <cell r="X206" t="e">
            <v>#REF!</v>
          </cell>
          <cell r="Y206" t="e">
            <v>#REF!</v>
          </cell>
          <cell r="Z206" t="e">
            <v>#REF!</v>
          </cell>
          <cell r="AA206" t="e">
            <v>#REF!</v>
          </cell>
          <cell r="AB206" t="e">
            <v>#REF!</v>
          </cell>
          <cell r="AC206" t="e">
            <v>#REF!</v>
          </cell>
        </row>
        <row r="207">
          <cell r="A207">
            <v>204</v>
          </cell>
          <cell r="R207">
            <v>11.119593005370078</v>
          </cell>
          <cell r="S207">
            <v>15.249398662503372</v>
          </cell>
          <cell r="X207" t="e">
            <v>#REF!</v>
          </cell>
          <cell r="Y207" t="e">
            <v>#REF!</v>
          </cell>
          <cell r="Z207" t="e">
            <v>#REF!</v>
          </cell>
          <cell r="AA207" t="e">
            <v>#REF!</v>
          </cell>
          <cell r="AB207" t="e">
            <v>#REF!</v>
          </cell>
          <cell r="AC207" t="e">
            <v>#REF!</v>
          </cell>
        </row>
        <row r="208">
          <cell r="A208">
            <v>205</v>
          </cell>
          <cell r="R208">
            <v>11.124361203519099</v>
          </cell>
          <cell r="S208">
            <v>15.229264898805525</v>
          </cell>
          <cell r="X208" t="e">
            <v>#REF!</v>
          </cell>
          <cell r="Y208" t="e">
            <v>#REF!</v>
          </cell>
          <cell r="Z208" t="e">
            <v>#REF!</v>
          </cell>
          <cell r="AA208" t="e">
            <v>#REF!</v>
          </cell>
          <cell r="AB208" t="e">
            <v>#REF!</v>
          </cell>
          <cell r="AC208" t="e">
            <v>#REF!</v>
          </cell>
        </row>
        <row r="209">
          <cell r="A209">
            <v>206</v>
          </cell>
          <cell r="R209">
            <v>11.12912940166812</v>
          </cell>
          <cell r="S209">
            <v>15.209349755134596</v>
          </cell>
          <cell r="X209" t="e">
            <v>#REF!</v>
          </cell>
          <cell r="Y209" t="e">
            <v>#REF!</v>
          </cell>
          <cell r="Z209" t="e">
            <v>#REF!</v>
          </cell>
          <cell r="AA209" t="e">
            <v>#REF!</v>
          </cell>
          <cell r="AB209" t="e">
            <v>#REF!</v>
          </cell>
          <cell r="AC209" t="e">
            <v>#REF!</v>
          </cell>
        </row>
        <row r="210">
          <cell r="A210">
            <v>207</v>
          </cell>
          <cell r="R210">
            <v>11.133897599817139</v>
          </cell>
          <cell r="S210">
            <v>15.189650063084393</v>
          </cell>
          <cell r="X210" t="e">
            <v>#REF!</v>
          </cell>
          <cell r="Y210" t="e">
            <v>#REF!</v>
          </cell>
          <cell r="Z210" t="e">
            <v>#REF!</v>
          </cell>
          <cell r="AA210" t="e">
            <v>#REF!</v>
          </cell>
          <cell r="AB210" t="e">
            <v>#REF!</v>
          </cell>
          <cell r="AC210" t="e">
            <v>#REF!</v>
          </cell>
        </row>
        <row r="211">
          <cell r="A211">
            <v>208</v>
          </cell>
          <cell r="R211">
            <v>11.138665797966159</v>
          </cell>
          <cell r="S211">
            <v>15.170162715179618</v>
          </cell>
          <cell r="X211" t="e">
            <v>#REF!</v>
          </cell>
          <cell r="Y211" t="e">
            <v>#REF!</v>
          </cell>
          <cell r="Z211" t="e">
            <v>#REF!</v>
          </cell>
          <cell r="AA211" t="e">
            <v>#REF!</v>
          </cell>
          <cell r="AB211" t="e">
            <v>#REF!</v>
          </cell>
          <cell r="AC211" t="e">
            <v>#REF!</v>
          </cell>
        </row>
        <row r="212">
          <cell r="A212">
            <v>209</v>
          </cell>
          <cell r="R212">
            <v>11.14343399611518</v>
          </cell>
          <cell r="S212">
            <v>15.150884663418186</v>
          </cell>
          <cell r="X212" t="e">
            <v>#REF!</v>
          </cell>
          <cell r="Y212" t="e">
            <v>#REF!</v>
          </cell>
          <cell r="Z212" t="e">
            <v>#REF!</v>
          </cell>
          <cell r="AA212" t="e">
            <v>#REF!</v>
          </cell>
          <cell r="AB212" t="e">
            <v>#REF!</v>
          </cell>
          <cell r="AC212" t="e">
            <v>#REF!</v>
          </cell>
        </row>
        <row r="213">
          <cell r="A213">
            <v>210</v>
          </cell>
          <cell r="R213">
            <v>11.148202194264199</v>
          </cell>
          <cell r="S213">
            <v>15.131812917855195</v>
          </cell>
          <cell r="X213" t="e">
            <v>#REF!</v>
          </cell>
          <cell r="Y213" t="e">
            <v>#REF!</v>
          </cell>
          <cell r="Z213" t="e">
            <v>#REF!</v>
          </cell>
          <cell r="AA213" t="e">
            <v>#REF!</v>
          </cell>
          <cell r="AB213" t="e">
            <v>#REF!</v>
          </cell>
          <cell r="AC213" t="e">
            <v>#REF!</v>
          </cell>
        </row>
        <row r="214">
          <cell r="A214">
            <v>211</v>
          </cell>
          <cell r="R214">
            <v>11.152970392413218</v>
          </cell>
          <cell r="S214">
            <v>15.112944545227156</v>
          </cell>
          <cell r="X214" t="e">
            <v>#REF!</v>
          </cell>
          <cell r="Y214" t="e">
            <v>#REF!</v>
          </cell>
          <cell r="Z214" t="e">
            <v>#REF!</v>
          </cell>
          <cell r="AA214" t="e">
            <v>#REF!</v>
          </cell>
          <cell r="AB214" t="e">
            <v>#REF!</v>
          </cell>
          <cell r="AC214" t="e">
            <v>#REF!</v>
          </cell>
        </row>
        <row r="215">
          <cell r="A215">
            <v>212</v>
          </cell>
          <cell r="R215">
            <v>11.157738590562239</v>
          </cell>
          <cell r="S215">
            <v>15.094276667615178</v>
          </cell>
          <cell r="X215" t="e">
            <v>#REF!</v>
          </cell>
          <cell r="Y215" t="e">
            <v>#REF!</v>
          </cell>
          <cell r="Z215" t="e">
            <v>#REF!</v>
          </cell>
          <cell r="AA215" t="e">
            <v>#REF!</v>
          </cell>
          <cell r="AB215" t="e">
            <v>#REF!</v>
          </cell>
          <cell r="AC215" t="e">
            <v>#REF!</v>
          </cell>
        </row>
        <row r="216">
          <cell r="A216">
            <v>213</v>
          </cell>
          <cell r="R216">
            <v>11.162506788711259</v>
          </cell>
          <cell r="S216">
            <v>15.075806461145795</v>
          </cell>
          <cell r="X216" t="e">
            <v>#REF!</v>
          </cell>
          <cell r="Y216" t="e">
            <v>#REF!</v>
          </cell>
          <cell r="Z216" t="e">
            <v>#REF!</v>
          </cell>
          <cell r="AA216" t="e">
            <v>#REF!</v>
          </cell>
          <cell r="AB216" t="e">
            <v>#REF!</v>
          </cell>
          <cell r="AC216" t="e">
            <v>#REF!</v>
          </cell>
        </row>
        <row r="217">
          <cell r="A217">
            <v>214</v>
          </cell>
          <cell r="R217">
            <v>11.167274986860278</v>
          </cell>
          <cell r="S217">
            <v>15.057531154728224</v>
          </cell>
          <cell r="X217" t="e">
            <v>#REF!</v>
          </cell>
          <cell r="Y217" t="e">
            <v>#REF!</v>
          </cell>
          <cell r="Z217" t="e">
            <v>#REF!</v>
          </cell>
          <cell r="AA217" t="e">
            <v>#REF!</v>
          </cell>
          <cell r="AB217" t="e">
            <v>#REF!</v>
          </cell>
          <cell r="AC217" t="e">
            <v>#REF!</v>
          </cell>
        </row>
        <row r="218">
          <cell r="A218">
            <v>215</v>
          </cell>
          <cell r="R218">
            <v>11.172043185009299</v>
          </cell>
          <cell r="S218">
            <v>15.039448028826857</v>
          </cell>
          <cell r="X218" t="e">
            <v>#REF!</v>
          </cell>
          <cell r="Y218" t="e">
            <v>#REF!</v>
          </cell>
          <cell r="Z218" t="e">
            <v>#REF!</v>
          </cell>
          <cell r="AA218" t="e">
            <v>#REF!</v>
          </cell>
          <cell r="AB218" t="e">
            <v>#REF!</v>
          </cell>
          <cell r="AC218" t="e">
            <v>#REF!</v>
          </cell>
        </row>
        <row r="219">
          <cell r="A219">
            <v>216</v>
          </cell>
          <cell r="R219">
            <v>11.176811383158318</v>
          </cell>
          <cell r="S219">
            <v>15.021554414267863</v>
          </cell>
          <cell r="X219" t="e">
            <v>#REF!</v>
          </cell>
          <cell r="Y219" t="e">
            <v>#REF!</v>
          </cell>
          <cell r="Z219" t="e">
            <v>#REF!</v>
          </cell>
          <cell r="AA219" t="e">
            <v>#REF!</v>
          </cell>
          <cell r="AB219" t="e">
            <v>#REF!</v>
          </cell>
          <cell r="AC219" t="e">
            <v>#REF!</v>
          </cell>
        </row>
        <row r="220">
          <cell r="A220">
            <v>217</v>
          </cell>
          <cell r="R220">
            <v>11.181579581307338</v>
          </cell>
          <cell r="S220">
            <v>15.003847691078763</v>
          </cell>
          <cell r="X220" t="e">
            <v>#REF!</v>
          </cell>
          <cell r="Y220" t="e">
            <v>#REF!</v>
          </cell>
          <cell r="Z220" t="e">
            <v>#REF!</v>
          </cell>
          <cell r="AA220" t="e">
            <v>#REF!</v>
          </cell>
          <cell r="AB220" t="e">
            <v>#REF!</v>
          </cell>
          <cell r="AC220" t="e">
            <v>#REF!</v>
          </cell>
        </row>
        <row r="221">
          <cell r="A221">
            <v>218</v>
          </cell>
          <cell r="R221">
            <v>11.186347779456359</v>
          </cell>
          <cell r="S221">
            <v>14.986325287359966</v>
          </cell>
          <cell r="X221" t="e">
            <v>#REF!</v>
          </cell>
          <cell r="Y221" t="e">
            <v>#REF!</v>
          </cell>
          <cell r="Z221" t="e">
            <v>#REF!</v>
          </cell>
          <cell r="AA221" t="e">
            <v>#REF!</v>
          </cell>
          <cell r="AB221" t="e">
            <v>#REF!</v>
          </cell>
          <cell r="AC221" t="e">
            <v>#REF!</v>
          </cell>
        </row>
        <row r="222">
          <cell r="A222">
            <v>219</v>
          </cell>
          <cell r="R222">
            <v>11.191115977605378</v>
          </cell>
          <cell r="S222">
            <v>14.968984678187232</v>
          </cell>
          <cell r="X222" t="e">
            <v>#REF!</v>
          </cell>
          <cell r="Y222" t="e">
            <v>#REF!</v>
          </cell>
          <cell r="Z222" t="e">
            <v>#REF!</v>
          </cell>
          <cell r="AA222" t="e">
            <v>#REF!</v>
          </cell>
          <cell r="AB222" t="e">
            <v>#REF!</v>
          </cell>
          <cell r="AC222" t="e">
            <v>#REF!</v>
          </cell>
        </row>
        <row r="223">
          <cell r="A223">
            <v>220</v>
          </cell>
          <cell r="R223">
            <v>11.195884175754399</v>
          </cell>
          <cell r="S223">
            <v>14.951823384544017</v>
          </cell>
          <cell r="X223" t="e">
            <v>#REF!</v>
          </cell>
          <cell r="Y223" t="e">
            <v>#REF!</v>
          </cell>
          <cell r="Z223" t="e">
            <v>#REF!</v>
          </cell>
          <cell r="AA223" t="e">
            <v>#REF!</v>
          </cell>
          <cell r="AB223" t="e">
            <v>#REF!</v>
          </cell>
          <cell r="AC223" t="e">
            <v>#REF!</v>
          </cell>
        </row>
        <row r="224">
          <cell r="A224">
            <v>221</v>
          </cell>
          <cell r="R224">
            <v>11.200652373903418</v>
          </cell>
          <cell r="S224">
            <v>14.934838972282861</v>
          </cell>
          <cell r="X224" t="e">
            <v>#REF!</v>
          </cell>
          <cell r="Y224" t="e">
            <v>#REF!</v>
          </cell>
          <cell r="Z224" t="e">
            <v>#REF!</v>
          </cell>
          <cell r="AA224" t="e">
            <v>#REF!</v>
          </cell>
          <cell r="AB224" t="e">
            <v>#REF!</v>
          </cell>
          <cell r="AC224" t="e">
            <v>#REF!</v>
          </cell>
        </row>
        <row r="225">
          <cell r="A225">
            <v>222</v>
          </cell>
          <cell r="R225">
            <v>11.205420572052438</v>
          </cell>
          <cell r="S225">
            <v>14.918029051114821</v>
          </cell>
          <cell r="X225" t="e">
            <v>#REF!</v>
          </cell>
          <cell r="Y225" t="e">
            <v>#REF!</v>
          </cell>
          <cell r="Z225" t="e">
            <v>#REF!</v>
          </cell>
          <cell r="AA225" t="e">
            <v>#REF!</v>
          </cell>
          <cell r="AB225" t="e">
            <v>#REF!</v>
          </cell>
          <cell r="AC225" t="e">
            <v>#REF!</v>
          </cell>
        </row>
        <row r="226">
          <cell r="A226">
            <v>223</v>
          </cell>
          <cell r="R226">
            <v>11.210188770201459</v>
          </cell>
          <cell r="S226">
            <v>14.901391273626086</v>
          </cell>
          <cell r="X226" t="e">
            <v>#REF!</v>
          </cell>
          <cell r="Y226" t="e">
            <v>#REF!</v>
          </cell>
          <cell r="Z226" t="e">
            <v>#REF!</v>
          </cell>
          <cell r="AA226" t="e">
            <v>#REF!</v>
          </cell>
          <cell r="AB226" t="e">
            <v>#REF!</v>
          </cell>
          <cell r="AC226" t="e">
            <v>#REF!</v>
          </cell>
        </row>
        <row r="227">
          <cell r="A227">
            <v>224</v>
          </cell>
          <cell r="R227">
            <v>11.21495696835048</v>
          </cell>
          <cell r="S227">
            <v>14.88492333432095</v>
          </cell>
          <cell r="X227" t="e">
            <v>#REF!</v>
          </cell>
          <cell r="Y227" t="e">
            <v>#REF!</v>
          </cell>
          <cell r="Z227" t="e">
            <v>#REF!</v>
          </cell>
          <cell r="AA227" t="e">
            <v>#REF!</v>
          </cell>
          <cell r="AB227" t="e">
            <v>#REF!</v>
          </cell>
          <cell r="AC227" t="e">
            <v>#REF!</v>
          </cell>
        </row>
        <row r="228">
          <cell r="A228">
            <v>225</v>
          </cell>
          <cell r="R228">
            <v>11.219725166499499</v>
          </cell>
          <cell r="S228">
            <v>14.868622968690303</v>
          </cell>
          <cell r="X228" t="e">
            <v>#REF!</v>
          </cell>
          <cell r="Y228" t="e">
            <v>#REF!</v>
          </cell>
          <cell r="Z228" t="e">
            <v>#REF!</v>
          </cell>
          <cell r="AA228" t="e">
            <v>#REF!</v>
          </cell>
          <cell r="AB228" t="e">
            <v>#REF!</v>
          </cell>
          <cell r="AC228" t="e">
            <v>#REF!</v>
          </cell>
        </row>
        <row r="229">
          <cell r="A229">
            <v>226</v>
          </cell>
          <cell r="R229">
            <v>11.224493364648518</v>
          </cell>
          <cell r="S229">
            <v>14.852487952304832</v>
          </cell>
          <cell r="X229" t="e">
            <v>#REF!</v>
          </cell>
          <cell r="Y229" t="e">
            <v>#REF!</v>
          </cell>
          <cell r="Z229" t="e">
            <v>#REF!</v>
          </cell>
          <cell r="AA229" t="e">
            <v>#REF!</v>
          </cell>
          <cell r="AB229" t="e">
            <v>#REF!</v>
          </cell>
          <cell r="AC229" t="e">
            <v>#REF!</v>
          </cell>
        </row>
        <row r="230">
          <cell r="A230">
            <v>227</v>
          </cell>
          <cell r="R230">
            <v>11.229261562797538</v>
          </cell>
          <cell r="S230">
            <v>14.836516099932227</v>
          </cell>
          <cell r="X230" t="e">
            <v>#REF!</v>
          </cell>
          <cell r="Y230" t="e">
            <v>#REF!</v>
          </cell>
          <cell r="Z230" t="e">
            <v>#REF!</v>
          </cell>
          <cell r="AA230" t="e">
            <v>#REF!</v>
          </cell>
          <cell r="AB230" t="e">
            <v>#REF!</v>
          </cell>
          <cell r="AC230" t="e">
            <v>#REF!</v>
          </cell>
        </row>
        <row r="231">
          <cell r="A231">
            <v>228</v>
          </cell>
          <cell r="R231">
            <v>11.234029760946559</v>
          </cell>
          <cell r="S231">
            <v>14.820705264677578</v>
          </cell>
          <cell r="X231" t="e">
            <v>#REF!</v>
          </cell>
          <cell r="Y231" t="e">
            <v>#REF!</v>
          </cell>
          <cell r="Z231" t="e">
            <v>#REF!</v>
          </cell>
          <cell r="AA231" t="e">
            <v>#REF!</v>
          </cell>
          <cell r="AB231" t="e">
            <v>#REF!</v>
          </cell>
          <cell r="AC231" t="e">
            <v>#REF!</v>
          </cell>
        </row>
        <row r="232">
          <cell r="A232">
            <v>229</v>
          </cell>
          <cell r="R232">
            <v>11.23879795909558</v>
          </cell>
          <cell r="S232">
            <v>14.805053337146328</v>
          </cell>
          <cell r="X232" t="e">
            <v>#REF!</v>
          </cell>
          <cell r="Y232" t="e">
            <v>#REF!</v>
          </cell>
          <cell r="Z232" t="e">
            <v>#REF!</v>
          </cell>
          <cell r="AA232" t="e">
            <v>#REF!</v>
          </cell>
          <cell r="AB232" t="e">
            <v>#REF!</v>
          </cell>
          <cell r="AC232" t="e">
            <v>#REF!</v>
          </cell>
        </row>
        <row r="233">
          <cell r="A233">
            <v>230</v>
          </cell>
          <cell r="R233">
            <v>11.243566157244599</v>
          </cell>
          <cell r="S233">
            <v>14.78955824462904</v>
          </cell>
          <cell r="X233" t="e">
            <v>#REF!</v>
          </cell>
          <cell r="Y233" t="e">
            <v>#REF!</v>
          </cell>
          <cell r="Z233" t="e">
            <v>#REF!</v>
          </cell>
          <cell r="AA233" t="e">
            <v>#REF!</v>
          </cell>
          <cell r="AB233" t="e">
            <v>#REF!</v>
          </cell>
          <cell r="AC233" t="e">
            <v>#REF!</v>
          </cell>
        </row>
        <row r="234">
          <cell r="A234">
            <v>231</v>
          </cell>
          <cell r="R234">
            <v>11.248334355393618</v>
          </cell>
          <cell r="S234">
            <v>14.774217950307351</v>
          </cell>
          <cell r="X234" t="e">
            <v>#REF!</v>
          </cell>
          <cell r="Y234" t="e">
            <v>#REF!</v>
          </cell>
          <cell r="Z234" t="e">
            <v>#REF!</v>
          </cell>
          <cell r="AA234" t="e">
            <v>#REF!</v>
          </cell>
          <cell r="AB234" t="e">
            <v>#REF!</v>
          </cell>
          <cell r="AC234" t="e">
            <v>#REF!</v>
          </cell>
        </row>
        <row r="235">
          <cell r="A235">
            <v>232</v>
          </cell>
          <cell r="R235">
            <v>11.253102553542639</v>
          </cell>
          <cell r="S235">
            <v>14.759030452480456</v>
          </cell>
          <cell r="X235" t="e">
            <v>#REF!</v>
          </cell>
          <cell r="Y235" t="e">
            <v>#REF!</v>
          </cell>
          <cell r="Z235" t="e">
            <v>#REF!</v>
          </cell>
          <cell r="AA235" t="e">
            <v>#REF!</v>
          </cell>
          <cell r="AB235" t="e">
            <v>#REF!</v>
          </cell>
          <cell r="AC235" t="e">
            <v>#REF!</v>
          </cell>
        </row>
        <row r="236">
          <cell r="A236">
            <v>233</v>
          </cell>
          <cell r="R236">
            <v>11.257870751691659</v>
          </cell>
          <cell r="S236">
            <v>14.743993783811517</v>
          </cell>
          <cell r="X236" t="e">
            <v>#REF!</v>
          </cell>
          <cell r="Y236" t="e">
            <v>#REF!</v>
          </cell>
          <cell r="Z236" t="e">
            <v>#REF!</v>
          </cell>
          <cell r="AA236" t="e">
            <v>#REF!</v>
          </cell>
          <cell r="AB236" t="e">
            <v>#REF!</v>
          </cell>
          <cell r="AC236" t="e">
            <v>#REF!</v>
          </cell>
        </row>
        <row r="237">
          <cell r="A237">
            <v>234</v>
          </cell>
          <cell r="R237">
            <v>11.26263894984068</v>
          </cell>
          <cell r="S237">
            <v>14.729106010593375</v>
          </cell>
          <cell r="X237" t="e">
            <v>#REF!</v>
          </cell>
          <cell r="Y237" t="e">
            <v>#REF!</v>
          </cell>
          <cell r="Z237" t="e">
            <v>#REF!</v>
          </cell>
          <cell r="AA237" t="e">
            <v>#REF!</v>
          </cell>
          <cell r="AB237" t="e">
            <v>#REF!</v>
          </cell>
          <cell r="AC237" t="e">
            <v>#REF!</v>
          </cell>
        </row>
        <row r="238">
          <cell r="A238">
            <v>235</v>
          </cell>
          <cell r="R238">
            <v>11.267407147989699</v>
          </cell>
          <cell r="S238">
            <v>14.714365232033041</v>
          </cell>
          <cell r="X238" t="e">
            <v>#REF!</v>
          </cell>
          <cell r="Y238" t="e">
            <v>#REF!</v>
          </cell>
          <cell r="Z238" t="e">
            <v>#REF!</v>
          </cell>
          <cell r="AA238" t="e">
            <v>#REF!</v>
          </cell>
          <cell r="AB238" t="e">
            <v>#REF!</v>
          </cell>
          <cell r="AC238" t="e">
            <v>#REF!</v>
          </cell>
        </row>
        <row r="239">
          <cell r="A239">
            <v>236</v>
          </cell>
          <cell r="R239">
            <v>11.272175346138718</v>
          </cell>
          <cell r="S239">
            <v>14.699769579554362</v>
          </cell>
          <cell r="X239" t="e">
            <v>#REF!</v>
          </cell>
          <cell r="Y239" t="e">
            <v>#REF!</v>
          </cell>
          <cell r="Z239" t="e">
            <v>#REF!</v>
          </cell>
          <cell r="AA239" t="e">
            <v>#REF!</v>
          </cell>
          <cell r="AB239" t="e">
            <v>#REF!</v>
          </cell>
          <cell r="AC239" t="e">
            <v>#REF!</v>
          </cell>
        </row>
        <row r="240">
          <cell r="A240">
            <v>237</v>
          </cell>
          <cell r="R240">
            <v>11.276943544287738</v>
          </cell>
          <cell r="S240">
            <v>14.685317216118323</v>
          </cell>
          <cell r="X240" t="e">
            <v>#REF!</v>
          </cell>
          <cell r="Y240" t="e">
            <v>#REF!</v>
          </cell>
          <cell r="Z240" t="e">
            <v>#REF!</v>
          </cell>
          <cell r="AA240" t="e">
            <v>#REF!</v>
          </cell>
          <cell r="AB240" t="e">
            <v>#REF!</v>
          </cell>
          <cell r="AC240" t="e">
            <v>#REF!</v>
          </cell>
        </row>
        <row r="241">
          <cell r="A241">
            <v>238</v>
          </cell>
          <cell r="R241">
            <v>11.281711742436759</v>
          </cell>
          <cell r="S241">
            <v>14.671006335560522</v>
          </cell>
          <cell r="X241" t="e">
            <v>#REF!</v>
          </cell>
          <cell r="Y241" t="e">
            <v>#REF!</v>
          </cell>
          <cell r="Z241" t="e">
            <v>#REF!</v>
          </cell>
          <cell r="AA241" t="e">
            <v>#REF!</v>
          </cell>
          <cell r="AB241" t="e">
            <v>#REF!</v>
          </cell>
          <cell r="AC241" t="e">
            <v>#REF!</v>
          </cell>
        </row>
        <row r="242">
          <cell r="A242">
            <v>239</v>
          </cell>
          <cell r="R242">
            <v>11.286479940585778</v>
          </cell>
          <cell r="S242">
            <v>14.656835161945251</v>
          </cell>
          <cell r="X242" t="e">
            <v>#REF!</v>
          </cell>
          <cell r="Y242" t="e">
            <v>#REF!</v>
          </cell>
          <cell r="Z242" t="e">
            <v>#REF!</v>
          </cell>
          <cell r="AA242" t="e">
            <v>#REF!</v>
          </cell>
          <cell r="AB242" t="e">
            <v>#REF!</v>
          </cell>
          <cell r="AC242" t="e">
            <v>#REF!</v>
          </cell>
        </row>
        <row r="243">
          <cell r="A243">
            <v>240</v>
          </cell>
          <cell r="R243">
            <v>11.291248138734797</v>
          </cell>
          <cell r="S243">
            <v>14.64280194893573</v>
          </cell>
          <cell r="X243" t="e">
            <v>#REF!</v>
          </cell>
          <cell r="Y243" t="e">
            <v>#REF!</v>
          </cell>
          <cell r="Z243" t="e">
            <v>#REF!</v>
          </cell>
          <cell r="AA243" t="e">
            <v>#REF!</v>
          </cell>
          <cell r="AB243" t="e">
            <v>#REF!</v>
          </cell>
          <cell r="AC243" t="e">
            <v>#REF!</v>
          </cell>
        </row>
        <row r="244">
          <cell r="A244">
            <v>241</v>
          </cell>
          <cell r="R244">
            <v>11.296016336883818</v>
          </cell>
          <cell r="S244">
            <v>14.628904979180021</v>
          </cell>
          <cell r="X244" t="e">
            <v>#REF!</v>
          </cell>
          <cell r="Y244" t="e">
            <v>#REF!</v>
          </cell>
          <cell r="Z244" t="e">
            <v>#REF!</v>
          </cell>
          <cell r="AA244" t="e">
            <v>#REF!</v>
          </cell>
          <cell r="AB244" t="e">
            <v>#REF!</v>
          </cell>
          <cell r="AC244" t="e">
            <v>#REF!</v>
          </cell>
        </row>
        <row r="245">
          <cell r="A245">
            <v>242</v>
          </cell>
          <cell r="R245">
            <v>11.300784535032838</v>
          </cell>
          <cell r="S245">
            <v>14.615142563712164</v>
          </cell>
          <cell r="X245" t="e">
            <v>#REF!</v>
          </cell>
          <cell r="Y245" t="e">
            <v>#REF!</v>
          </cell>
          <cell r="Z245" t="e">
            <v>#REF!</v>
          </cell>
          <cell r="AA245" t="e">
            <v>#REF!</v>
          </cell>
          <cell r="AB245" t="e">
            <v>#REF!</v>
          </cell>
          <cell r="AC245" t="e">
            <v>#REF!</v>
          </cell>
        </row>
        <row r="246">
          <cell r="A246">
            <v>243</v>
          </cell>
          <cell r="R246">
            <v>11.305552733181859</v>
          </cell>
          <cell r="S246">
            <v>14.601513041368111</v>
          </cell>
          <cell r="X246" t="e">
            <v>#REF!</v>
          </cell>
          <cell r="Y246" t="e">
            <v>#REF!</v>
          </cell>
          <cell r="Z246" t="e">
            <v>#REF!</v>
          </cell>
          <cell r="AA246" t="e">
            <v>#REF!</v>
          </cell>
          <cell r="AB246" t="e">
            <v>#REF!</v>
          </cell>
          <cell r="AC246" t="e">
            <v>#REF!</v>
          </cell>
        </row>
        <row r="247">
          <cell r="A247">
            <v>244</v>
          </cell>
          <cell r="R247">
            <v>11.310320931330878</v>
          </cell>
          <cell r="S247">
            <v>14.588014778216012</v>
          </cell>
          <cell r="X247" t="e">
            <v>#REF!</v>
          </cell>
          <cell r="Y247" t="e">
            <v>#REF!</v>
          </cell>
          <cell r="Z247" t="e">
            <v>#REF!</v>
          </cell>
          <cell r="AA247" t="e">
            <v>#REF!</v>
          </cell>
          <cell r="AB247" t="e">
            <v>#REF!</v>
          </cell>
          <cell r="AC247" t="e">
            <v>#REF!</v>
          </cell>
        </row>
        <row r="248">
          <cell r="A248">
            <v>245</v>
          </cell>
          <cell r="R248">
            <v>11.315089129479897</v>
          </cell>
          <cell r="S248">
            <v>14.574646167000457</v>
          </cell>
          <cell r="X248" t="e">
            <v>#REF!</v>
          </cell>
          <cell r="Y248" t="e">
            <v>#REF!</v>
          </cell>
          <cell r="Z248" t="e">
            <v>#REF!</v>
          </cell>
          <cell r="AA248" t="e">
            <v>#REF!</v>
          </cell>
          <cell r="AB248" t="e">
            <v>#REF!</v>
          </cell>
          <cell r="AC248" t="e">
            <v>#REF!</v>
          </cell>
        </row>
        <row r="249">
          <cell r="A249">
            <v>246</v>
          </cell>
          <cell r="R249">
            <v>11.319857327628918</v>
          </cell>
          <cell r="S249">
            <v>14.561405626600269</v>
          </cell>
          <cell r="X249" t="e">
            <v>#REF!</v>
          </cell>
          <cell r="Y249" t="e">
            <v>#REF!</v>
          </cell>
          <cell r="Z249" t="e">
            <v>#REF!</v>
          </cell>
          <cell r="AA249" t="e">
            <v>#REF!</v>
          </cell>
          <cell r="AB249" t="e">
            <v>#REF!</v>
          </cell>
          <cell r="AC249" t="e">
            <v>#REF!</v>
          </cell>
        </row>
        <row r="250">
          <cell r="A250">
            <v>247</v>
          </cell>
          <cell r="R250">
            <v>11.32462552577794</v>
          </cell>
          <cell r="S250">
            <v>14.548291601499477</v>
          </cell>
          <cell r="X250" t="e">
            <v>#REF!</v>
          </cell>
          <cell r="Y250" t="e">
            <v>#REF!</v>
          </cell>
          <cell r="Z250" t="e">
            <v>#REF!</v>
          </cell>
          <cell r="AA250" t="e">
            <v>#REF!</v>
          </cell>
          <cell r="AB250" t="e">
            <v>#REF!</v>
          </cell>
          <cell r="AC250" t="e">
            <v>#REF!</v>
          </cell>
        </row>
        <row r="251">
          <cell r="A251">
            <v>248</v>
          </cell>
          <cell r="R251">
            <v>11.329393723926959</v>
          </cell>
          <cell r="S251">
            <v>14.53530256127106</v>
          </cell>
          <cell r="X251" t="e">
            <v>#REF!</v>
          </cell>
          <cell r="Y251" t="e">
            <v>#REF!</v>
          </cell>
          <cell r="Z251" t="e">
            <v>#REF!</v>
          </cell>
          <cell r="AA251" t="e">
            <v>#REF!</v>
          </cell>
          <cell r="AB251" t="e">
            <v>#REF!</v>
          </cell>
          <cell r="AC251" t="e">
            <v>#REF!</v>
          </cell>
        </row>
        <row r="252">
          <cell r="A252">
            <v>249</v>
          </cell>
          <cell r="R252">
            <v>11.334161922075978</v>
          </cell>
          <cell r="S252">
            <v>14.522437000073189</v>
          </cell>
          <cell r="X252" t="e">
            <v>#REF!</v>
          </cell>
          <cell r="Y252" t="e">
            <v>#REF!</v>
          </cell>
          <cell r="Z252" t="e">
            <v>#REF!</v>
          </cell>
          <cell r="AA252" t="e">
            <v>#REF!</v>
          </cell>
          <cell r="AB252" t="e">
            <v>#REF!</v>
          </cell>
          <cell r="AC252" t="e">
            <v>#REF!</v>
          </cell>
        </row>
        <row r="253">
          <cell r="A253">
            <v>250</v>
          </cell>
          <cell r="R253">
            <v>11.338930120224999</v>
          </cell>
          <cell r="S253">
            <v>14.509693436157496</v>
          </cell>
          <cell r="X253" t="e">
            <v>#REF!</v>
          </cell>
          <cell r="Y253" t="e">
            <v>#REF!</v>
          </cell>
          <cell r="Z253" t="e">
            <v>#REF!</v>
          </cell>
          <cell r="AA253" t="e">
            <v>#REF!</v>
          </cell>
          <cell r="AB253" t="e">
            <v>#REF!</v>
          </cell>
          <cell r="AC253" t="e">
            <v>#REF!</v>
          </cell>
        </row>
        <row r="254">
          <cell r="A254">
            <v>251</v>
          </cell>
          <cell r="R254">
            <v>11.343698318374019</v>
          </cell>
          <cell r="S254">
            <v>14.49707041138914</v>
          </cell>
          <cell r="X254" t="e">
            <v>#REF!</v>
          </cell>
          <cell r="Y254" t="e">
            <v>#REF!</v>
          </cell>
          <cell r="Z254" t="e">
            <v>#REF!</v>
          </cell>
          <cell r="AA254" t="e">
            <v>#REF!</v>
          </cell>
          <cell r="AB254" t="e">
            <v>#REF!</v>
          </cell>
          <cell r="AC254" t="e">
            <v>#REF!</v>
          </cell>
        </row>
        <row r="255">
          <cell r="A255">
            <v>252</v>
          </cell>
          <cell r="R255">
            <v>11.34846651652304</v>
          </cell>
          <cell r="S255">
            <v>14.484566490778269</v>
          </cell>
          <cell r="X255" t="e">
            <v>#REF!</v>
          </cell>
          <cell r="Y255" t="e">
            <v>#REF!</v>
          </cell>
          <cell r="Z255" t="e">
            <v>#REF!</v>
          </cell>
          <cell r="AA255" t="e">
            <v>#REF!</v>
          </cell>
          <cell r="AB255" t="e">
            <v>#REF!</v>
          </cell>
          <cell r="AC255" t="e">
            <v>#REF!</v>
          </cell>
        </row>
        <row r="256">
          <cell r="A256">
            <v>253</v>
          </cell>
          <cell r="R256">
            <v>11.353234714672059</v>
          </cell>
          <cell r="S256">
            <v>14.47218026202261</v>
          </cell>
          <cell r="X256" t="e">
            <v>#REF!</v>
          </cell>
          <cell r="Y256" t="e">
            <v>#REF!</v>
          </cell>
          <cell r="Z256" t="e">
            <v>#REF!</v>
          </cell>
          <cell r="AA256" t="e">
            <v>#REF!</v>
          </cell>
          <cell r="AB256" t="e">
            <v>#REF!</v>
          </cell>
          <cell r="AC256" t="e">
            <v>#REF!</v>
          </cell>
        </row>
        <row r="257">
          <cell r="A257">
            <v>254</v>
          </cell>
          <cell r="R257">
            <v>11.358002912821078</v>
          </cell>
          <cell r="S257">
            <v>14.459910335060892</v>
          </cell>
          <cell r="X257" t="e">
            <v>#REF!</v>
          </cell>
          <cell r="Y257" t="e">
            <v>#REF!</v>
          </cell>
          <cell r="Z257" t="e">
            <v>#REF!</v>
          </cell>
          <cell r="AA257" t="e">
            <v>#REF!</v>
          </cell>
          <cell r="AB257" t="e">
            <v>#REF!</v>
          </cell>
          <cell r="AC257" t="e">
            <v>#REF!</v>
          </cell>
        </row>
        <row r="258">
          <cell r="A258">
            <v>255</v>
          </cell>
          <cell r="R258">
            <v>11.362771110970099</v>
          </cell>
          <cell r="S258">
            <v>14.447755341636716</v>
          </cell>
          <cell r="X258" t="e">
            <v>#REF!</v>
          </cell>
          <cell r="Y258" t="e">
            <v>#REF!</v>
          </cell>
          <cell r="Z258" t="e">
            <v>#REF!</v>
          </cell>
          <cell r="AA258" t="e">
            <v>#REF!</v>
          </cell>
          <cell r="AB258" t="e">
            <v>#REF!</v>
          </cell>
          <cell r="AC258" t="e">
            <v>#REF!</v>
          </cell>
        </row>
        <row r="259">
          <cell r="A259">
            <v>256</v>
          </cell>
          <cell r="R259">
            <v>11.367539309119119</v>
          </cell>
          <cell r="S259">
            <v>14.435713934872686</v>
          </cell>
          <cell r="X259" t="e">
            <v>#REF!</v>
          </cell>
          <cell r="Y259" t="e">
            <v>#REF!</v>
          </cell>
          <cell r="Z259" t="e">
            <v>#REF!</v>
          </cell>
          <cell r="AA259" t="e">
            <v>#REF!</v>
          </cell>
          <cell r="AB259" t="e">
            <v>#REF!</v>
          </cell>
          <cell r="AC259" t="e">
            <v>#REF!</v>
          </cell>
        </row>
        <row r="260">
          <cell r="A260">
            <v>257</v>
          </cell>
          <cell r="R260">
            <v>11.37230750726814</v>
          </cell>
          <cell r="S260">
            <v>14.423784788854478</v>
          </cell>
          <cell r="X260" t="e">
            <v>#REF!</v>
          </cell>
          <cell r="Y260" t="e">
            <v>#REF!</v>
          </cell>
          <cell r="Z260" t="e">
            <v>#REF!</v>
          </cell>
          <cell r="AA260" t="e">
            <v>#REF!</v>
          </cell>
          <cell r="AB260" t="e">
            <v>#REF!</v>
          </cell>
          <cell r="AC260" t="e">
            <v>#REF!</v>
          </cell>
        </row>
        <row r="261">
          <cell r="A261">
            <v>258</v>
          </cell>
          <cell r="R261">
            <v>11.377075705417159</v>
          </cell>
          <cell r="S261">
            <v>14.411966598224584</v>
          </cell>
          <cell r="X261" t="e">
            <v>#REF!</v>
          </cell>
          <cell r="Y261" t="e">
            <v>#REF!</v>
          </cell>
          <cell r="Z261" t="e">
            <v>#REF!</v>
          </cell>
          <cell r="AA261" t="e">
            <v>#REF!</v>
          </cell>
          <cell r="AB261" t="e">
            <v>#REF!</v>
          </cell>
          <cell r="AC261" t="e">
            <v>#REF!</v>
          </cell>
        </row>
        <row r="262">
          <cell r="A262">
            <v>259</v>
          </cell>
          <cell r="R262">
            <v>11.38184390356618</v>
          </cell>
          <cell r="S262">
            <v>14.400258077785464</v>
          </cell>
          <cell r="X262" t="e">
            <v>#REF!</v>
          </cell>
          <cell r="Y262" t="e">
            <v>#REF!</v>
          </cell>
          <cell r="Z262" t="e">
            <v>#REF!</v>
          </cell>
          <cell r="AA262" t="e">
            <v>#REF!</v>
          </cell>
          <cell r="AB262" t="e">
            <v>#REF!</v>
          </cell>
          <cell r="AC262" t="e">
            <v>#REF!</v>
          </cell>
        </row>
        <row r="263">
          <cell r="A263">
            <v>260</v>
          </cell>
          <cell r="R263">
            <v>11.386612101715199</v>
          </cell>
          <cell r="S263">
            <v>14.388657962111832</v>
          </cell>
          <cell r="X263" t="e">
            <v>#REF!</v>
          </cell>
          <cell r="Y263" t="e">
            <v>#REF!</v>
          </cell>
          <cell r="Z263" t="e">
            <v>#REF!</v>
          </cell>
          <cell r="AA263" t="e">
            <v>#REF!</v>
          </cell>
          <cell r="AB263" t="e">
            <v>#REF!</v>
          </cell>
          <cell r="AC263" t="e">
            <v>#REF!</v>
          </cell>
        </row>
        <row r="264">
          <cell r="A264">
            <v>261</v>
          </cell>
          <cell r="R264">
            <v>11.39138029986422</v>
          </cell>
          <cell r="S264">
            <v>14.377165005171896</v>
          </cell>
          <cell r="X264" t="e">
            <v>#REF!</v>
          </cell>
          <cell r="Y264" t="e">
            <v>#REF!</v>
          </cell>
          <cell r="Z264" t="e">
            <v>#REF!</v>
          </cell>
          <cell r="AA264" t="e">
            <v>#REF!</v>
          </cell>
          <cell r="AB264" t="e">
            <v>#REF!</v>
          </cell>
          <cell r="AC264" t="e">
            <v>#REF!</v>
          </cell>
        </row>
        <row r="265">
          <cell r="A265">
            <v>262</v>
          </cell>
          <cell r="R265">
            <v>11.396148498013238</v>
          </cell>
          <cell r="S265">
            <v>14.365777979957265</v>
          </cell>
          <cell r="X265" t="e">
            <v>#REF!</v>
          </cell>
          <cell r="Y265" t="e">
            <v>#REF!</v>
          </cell>
          <cell r="Z265" t="e">
            <v>#REF!</v>
          </cell>
          <cell r="AA265" t="e">
            <v>#REF!</v>
          </cell>
          <cell r="AB265" t="e">
            <v>#REF!</v>
          </cell>
          <cell r="AC265" t="e">
            <v>#REF!</v>
          </cell>
        </row>
        <row r="266">
          <cell r="A266">
            <v>263</v>
          </cell>
          <cell r="R266">
            <v>11.400916696162257</v>
          </cell>
          <cell r="S266">
            <v>14.354495678121266</v>
          </cell>
          <cell r="X266" t="e">
            <v>#REF!</v>
          </cell>
          <cell r="Y266" t="e">
            <v>#REF!</v>
          </cell>
          <cell r="Z266" t="e">
            <v>#REF!</v>
          </cell>
          <cell r="AA266" t="e">
            <v>#REF!</v>
          </cell>
          <cell r="AB266" t="e">
            <v>#REF!</v>
          </cell>
          <cell r="AC266" t="e">
            <v>#REF!</v>
          </cell>
        </row>
        <row r="267">
          <cell r="A267">
            <v>264</v>
          </cell>
          <cell r="R267">
            <v>11.405684894311278</v>
          </cell>
          <cell r="S267">
            <v>14.343316909625488</v>
          </cell>
          <cell r="X267" t="e">
            <v>#REF!</v>
          </cell>
          <cell r="Y267" t="e">
            <v>#REF!</v>
          </cell>
          <cell r="Z267" t="e">
            <v>#REF!</v>
          </cell>
          <cell r="AA267" t="e">
            <v>#REF!</v>
          </cell>
          <cell r="AB267" t="e">
            <v>#REF!</v>
          </cell>
          <cell r="AC267" t="e">
            <v>#REF!</v>
          </cell>
        </row>
        <row r="268">
          <cell r="A268">
            <v>265</v>
          </cell>
          <cell r="R268">
            <v>11.410453092460298</v>
          </cell>
          <cell r="S268">
            <v>14.332240502394392</v>
          </cell>
          <cell r="X268" t="e">
            <v>#REF!</v>
          </cell>
          <cell r="Y268" t="e">
            <v>#REF!</v>
          </cell>
          <cell r="Z268" t="e">
            <v>#REF!</v>
          </cell>
          <cell r="AA268" t="e">
            <v>#REF!</v>
          </cell>
          <cell r="AB268" t="e">
            <v>#REF!</v>
          </cell>
          <cell r="AC268" t="e">
            <v>#REF!</v>
          </cell>
        </row>
        <row r="269">
          <cell r="A269">
            <v>266</v>
          </cell>
          <cell r="R269">
            <v>11.415221290609319</v>
          </cell>
          <cell r="S269">
            <v>14.321265301977629</v>
          </cell>
          <cell r="X269" t="e">
            <v>#REF!</v>
          </cell>
          <cell r="Y269" t="e">
            <v>#REF!</v>
          </cell>
          <cell r="Z269" t="e">
            <v>#REF!</v>
          </cell>
          <cell r="AA269" t="e">
            <v>#REF!</v>
          </cell>
          <cell r="AB269" t="e">
            <v>#REF!</v>
          </cell>
          <cell r="AC269" t="e">
            <v>#REF!</v>
          </cell>
        </row>
        <row r="270">
          <cell r="A270">
            <v>267</v>
          </cell>
          <cell r="R270">
            <v>11.41998948875834</v>
          </cell>
          <cell r="S270">
            <v>14.310390171219975</v>
          </cell>
          <cell r="X270" t="e">
            <v>#REF!</v>
          </cell>
          <cell r="Y270" t="e">
            <v>#REF!</v>
          </cell>
          <cell r="Z270" t="e">
            <v>#REF!</v>
          </cell>
          <cell r="AA270" t="e">
            <v>#REF!</v>
          </cell>
          <cell r="AB270" t="e">
            <v>#REF!</v>
          </cell>
          <cell r="AC270" t="e">
            <v>#REF!</v>
          </cell>
        </row>
        <row r="271">
          <cell r="A271">
            <v>268</v>
          </cell>
          <cell r="R271">
            <v>11.424757686907359</v>
          </cell>
          <cell r="S271">
            <v>14.299613989938678</v>
          </cell>
          <cell r="X271" t="e">
            <v>#REF!</v>
          </cell>
          <cell r="Y271" t="e">
            <v>#REF!</v>
          </cell>
          <cell r="Z271" t="e">
            <v>#REF!</v>
          </cell>
          <cell r="AA271" t="e">
            <v>#REF!</v>
          </cell>
          <cell r="AB271" t="e">
            <v>#REF!</v>
          </cell>
          <cell r="AC271" t="e">
            <v>#REF!</v>
          </cell>
        </row>
        <row r="272">
          <cell r="A272">
            <v>269</v>
          </cell>
          <cell r="R272">
            <v>11.429525885056378</v>
          </cell>
          <cell r="S272">
            <v>14.288935654607984</v>
          </cell>
          <cell r="X272" t="e">
            <v>#REF!</v>
          </cell>
          <cell r="Y272" t="e">
            <v>#REF!</v>
          </cell>
          <cell r="Z272" t="e">
            <v>#REF!</v>
          </cell>
          <cell r="AA272" t="e">
            <v>#REF!</v>
          </cell>
          <cell r="AB272" t="e">
            <v>#REF!</v>
          </cell>
          <cell r="AC272" t="e">
            <v>#REF!</v>
          </cell>
        </row>
        <row r="273">
          <cell r="A273">
            <v>270</v>
          </cell>
          <cell r="R273">
            <v>11.434294083205399</v>
          </cell>
          <cell r="S273">
            <v>14.278354078050661</v>
          </cell>
          <cell r="X273" t="e">
            <v>#REF!</v>
          </cell>
          <cell r="Y273" t="e">
            <v>#REF!</v>
          </cell>
          <cell r="Z273" t="e">
            <v>#REF!</v>
          </cell>
          <cell r="AA273" t="e">
            <v>#REF!</v>
          </cell>
          <cell r="AB273" t="e">
            <v>#REF!</v>
          </cell>
          <cell r="AC273" t="e">
            <v>#REF!</v>
          </cell>
        </row>
        <row r="274">
          <cell r="A274">
            <v>271</v>
          </cell>
          <cell r="R274">
            <v>11.439062281354419</v>
          </cell>
          <cell r="S274">
            <v>14.267868189136379</v>
          </cell>
          <cell r="X274" t="e">
            <v>#REF!</v>
          </cell>
          <cell r="Y274" t="e">
            <v>#REF!</v>
          </cell>
          <cell r="Z274" t="e">
            <v>#REF!</v>
          </cell>
          <cell r="AA274" t="e">
            <v>#REF!</v>
          </cell>
          <cell r="AB274" t="e">
            <v>#REF!</v>
          </cell>
          <cell r="AC274" t="e">
            <v>#REF!</v>
          </cell>
        </row>
        <row r="275">
          <cell r="A275">
            <v>272</v>
          </cell>
          <cell r="R275">
            <v>11.443830479503438</v>
          </cell>
          <cell r="S275">
            <v>14.257476932486718</v>
          </cell>
          <cell r="X275" t="e">
            <v>#REF!</v>
          </cell>
          <cell r="Y275" t="e">
            <v>#REF!</v>
          </cell>
          <cell r="Z275" t="e">
            <v>#REF!</v>
          </cell>
          <cell r="AA275" t="e">
            <v>#REF!</v>
          </cell>
          <cell r="AB275" t="e">
            <v>#REF!</v>
          </cell>
          <cell r="AC275" t="e">
            <v>#REF!</v>
          </cell>
        </row>
        <row r="276">
          <cell r="A276">
            <v>273</v>
          </cell>
          <cell r="R276">
            <v>11.448598677652461</v>
          </cell>
          <cell r="S276">
            <v>14.247179268186688</v>
          </cell>
          <cell r="X276" t="e">
            <v>#REF!</v>
          </cell>
          <cell r="Y276" t="e">
            <v>#REF!</v>
          </cell>
          <cell r="Z276" t="e">
            <v>#REF!</v>
          </cell>
          <cell r="AA276" t="e">
            <v>#REF!</v>
          </cell>
          <cell r="AB276" t="e">
            <v>#REF!</v>
          </cell>
          <cell r="AC276" t="e">
            <v>#REF!</v>
          </cell>
        </row>
        <row r="277">
          <cell r="A277">
            <v>274</v>
          </cell>
          <cell r="R277">
            <v>11.45336687580148</v>
          </cell>
          <cell r="S277">
            <v>14.236974171502528</v>
          </cell>
          <cell r="X277" t="e">
            <v>#REF!</v>
          </cell>
          <cell r="Y277" t="e">
            <v>#REF!</v>
          </cell>
          <cell r="Z277" t="e">
            <v>#REF!</v>
          </cell>
          <cell r="AA277" t="e">
            <v>#REF!</v>
          </cell>
          <cell r="AB277" t="e">
            <v>#REF!</v>
          </cell>
          <cell r="AC277" t="e">
            <v>#REF!</v>
          </cell>
        </row>
        <row r="278">
          <cell r="A278">
            <v>275</v>
          </cell>
          <cell r="R278">
            <v>11.458135073950499</v>
          </cell>
          <cell r="S278">
            <v>14.226860632605703</v>
          </cell>
          <cell r="X278" t="e">
            <v>#REF!</v>
          </cell>
          <cell r="Y278" t="e">
            <v>#REF!</v>
          </cell>
          <cell r="Z278" t="e">
            <v>#REF!</v>
          </cell>
          <cell r="AA278" t="e">
            <v>#REF!</v>
          </cell>
          <cell r="AB278" t="e">
            <v>#REF!</v>
          </cell>
          <cell r="AC278" t="e">
            <v>#REF!</v>
          </cell>
        </row>
        <row r="279">
          <cell r="A279">
            <v>276</v>
          </cell>
          <cell r="R279">
            <v>11.462903272099519</v>
          </cell>
          <cell r="S279">
            <v>14.216837656302877</v>
          </cell>
          <cell r="X279" t="e">
            <v>#REF!</v>
          </cell>
          <cell r="Y279" t="e">
            <v>#REF!</v>
          </cell>
          <cell r="Z279" t="e">
            <v>#REF!</v>
          </cell>
          <cell r="AA279" t="e">
            <v>#REF!</v>
          </cell>
          <cell r="AB279" t="e">
            <v>#REF!</v>
          </cell>
          <cell r="AC279" t="e">
            <v>#REF!</v>
          </cell>
        </row>
        <row r="280">
          <cell r="A280">
            <v>277</v>
          </cell>
          <cell r="R280">
            <v>11.46767147024854</v>
          </cell>
          <cell r="S280">
            <v>14.206904261771724</v>
          </cell>
          <cell r="X280" t="e">
            <v>#REF!</v>
          </cell>
          <cell r="Y280" t="e">
            <v>#REF!</v>
          </cell>
          <cell r="Z280" t="e">
            <v>#REF!</v>
          </cell>
          <cell r="AA280" t="e">
            <v>#REF!</v>
          </cell>
          <cell r="AB280" t="e">
            <v>#REF!</v>
          </cell>
          <cell r="AC280" t="e">
            <v>#REF!</v>
          </cell>
        </row>
        <row r="281">
          <cell r="A281">
            <v>278</v>
          </cell>
          <cell r="R281">
            <v>11.472439668397557</v>
          </cell>
          <cell r="S281">
            <v>14.197059482302485</v>
          </cell>
          <cell r="X281" t="e">
            <v>#REF!</v>
          </cell>
          <cell r="Y281" t="e">
            <v>#REF!</v>
          </cell>
          <cell r="Z281" t="e">
            <v>#REF!</v>
          </cell>
          <cell r="AA281" t="e">
            <v>#REF!</v>
          </cell>
          <cell r="AB281" t="e">
            <v>#REF!</v>
          </cell>
          <cell r="AC281" t="e">
            <v>#REF!</v>
          </cell>
        </row>
        <row r="282">
          <cell r="A282">
            <v>279</v>
          </cell>
          <cell r="R282">
            <v>11.477207866546578</v>
          </cell>
          <cell r="S282">
            <v>14.187302365045026</v>
          </cell>
          <cell r="X282" t="e">
            <v>#REF!</v>
          </cell>
          <cell r="Y282" t="e">
            <v>#REF!</v>
          </cell>
          <cell r="Z282" t="e">
            <v>#REF!</v>
          </cell>
          <cell r="AA282" t="e">
            <v>#REF!</v>
          </cell>
          <cell r="AB282" t="e">
            <v>#REF!</v>
          </cell>
          <cell r="AC282" t="e">
            <v>#REF!</v>
          </cell>
        </row>
        <row r="283">
          <cell r="A283">
            <v>280</v>
          </cell>
          <cell r="R283">
            <v>11.481976064695598</v>
          </cell>
          <cell r="S283">
            <v>14.17763197076137</v>
          </cell>
          <cell r="X283" t="e">
            <v>#REF!</v>
          </cell>
          <cell r="Y283" t="e">
            <v>#REF!</v>
          </cell>
          <cell r="Z283" t="e">
            <v>#REF!</v>
          </cell>
          <cell r="AA283" t="e">
            <v>#REF!</v>
          </cell>
          <cell r="AB283" t="e">
            <v>#REF!</v>
          </cell>
          <cell r="AC283" t="e">
            <v>#REF!</v>
          </cell>
        </row>
        <row r="284">
          <cell r="A284">
            <v>281</v>
          </cell>
          <cell r="R284">
            <v>11.486744262844619</v>
          </cell>
          <cell r="S284">
            <v>14.168047373583462</v>
          </cell>
          <cell r="X284" t="e">
            <v>#REF!</v>
          </cell>
          <cell r="Y284" t="e">
            <v>#REF!</v>
          </cell>
          <cell r="Z284" t="e">
            <v>#REF!</v>
          </cell>
          <cell r="AA284" t="e">
            <v>#REF!</v>
          </cell>
          <cell r="AB284" t="e">
            <v>#REF!</v>
          </cell>
          <cell r="AC284" t="e">
            <v>#REF!</v>
          </cell>
        </row>
        <row r="285">
          <cell r="A285">
            <v>282</v>
          </cell>
          <cell r="R285">
            <v>11.491512460993638</v>
          </cell>
          <cell r="S285">
            <v>14.158547660776145</v>
          </cell>
          <cell r="X285" t="e">
            <v>#REF!</v>
          </cell>
          <cell r="Y285" t="e">
            <v>#REF!</v>
          </cell>
          <cell r="Z285" t="e">
            <v>#REF!</v>
          </cell>
          <cell r="AA285" t="e">
            <v>#REF!</v>
          </cell>
          <cell r="AB285" t="e">
            <v>#REF!</v>
          </cell>
          <cell r="AC285" t="e">
            <v>#REF!</v>
          </cell>
        </row>
        <row r="286">
          <cell r="A286">
            <v>283</v>
          </cell>
          <cell r="R286">
            <v>11.496280659142661</v>
          </cell>
          <cell r="S286">
            <v>14.149131932505091</v>
          </cell>
          <cell r="X286" t="e">
            <v>#REF!</v>
          </cell>
          <cell r="Y286" t="e">
            <v>#REF!</v>
          </cell>
          <cell r="Z286" t="e">
            <v>#REF!</v>
          </cell>
          <cell r="AA286" t="e">
            <v>#REF!</v>
          </cell>
          <cell r="AB286" t="e">
            <v>#REF!</v>
          </cell>
          <cell r="AC286" t="e">
            <v>#REF!</v>
          </cell>
        </row>
        <row r="287">
          <cell r="A287">
            <v>284</v>
          </cell>
          <cell r="R287">
            <v>11.501048857291677</v>
          </cell>
          <cell r="S287">
            <v>14.139799301609713</v>
          </cell>
          <cell r="X287" t="e">
            <v>#REF!</v>
          </cell>
          <cell r="Y287" t="e">
            <v>#REF!</v>
          </cell>
          <cell r="Z287" t="e">
            <v>#REF!</v>
          </cell>
          <cell r="AA287" t="e">
            <v>#REF!</v>
          </cell>
          <cell r="AB287" t="e">
            <v>#REF!</v>
          </cell>
          <cell r="AC287" t="e">
            <v>#REF!</v>
          </cell>
        </row>
        <row r="288">
          <cell r="A288">
            <v>285</v>
          </cell>
          <cell r="R288">
            <v>11.505817055440698</v>
          </cell>
          <cell r="S288">
            <v>14.130548893380787</v>
          </cell>
          <cell r="X288" t="e">
            <v>#REF!</v>
          </cell>
          <cell r="Y288" t="e">
            <v>#REF!</v>
          </cell>
          <cell r="Z288" t="e">
            <v>#REF!</v>
          </cell>
          <cell r="AA288" t="e">
            <v>#REF!</v>
          </cell>
          <cell r="AB288" t="e">
            <v>#REF!</v>
          </cell>
          <cell r="AC288" t="e">
            <v>#REF!</v>
          </cell>
        </row>
        <row r="289">
          <cell r="A289">
            <v>286</v>
          </cell>
          <cell r="R289">
            <v>11.510585253589717</v>
          </cell>
          <cell r="S289">
            <v>14.121379845342798</v>
          </cell>
          <cell r="X289" t="e">
            <v>#REF!</v>
          </cell>
          <cell r="Y289" t="e">
            <v>#REF!</v>
          </cell>
          <cell r="Z289" t="e">
            <v>#REF!</v>
          </cell>
          <cell r="AA289" t="e">
            <v>#REF!</v>
          </cell>
          <cell r="AB289" t="e">
            <v>#REF!</v>
          </cell>
          <cell r="AC289" t="e">
            <v>#REF!</v>
          </cell>
        </row>
        <row r="290">
          <cell r="A290">
            <v>287</v>
          </cell>
          <cell r="R290">
            <v>11.51535345173874</v>
          </cell>
          <cell r="S290">
            <v>14.112291307040778</v>
          </cell>
          <cell r="X290" t="e">
            <v>#REF!</v>
          </cell>
          <cell r="Y290" t="e">
            <v>#REF!</v>
          </cell>
          <cell r="Z290" t="e">
            <v>#REF!</v>
          </cell>
          <cell r="AA290" t="e">
            <v>#REF!</v>
          </cell>
          <cell r="AB290" t="e">
            <v>#REF!</v>
          </cell>
          <cell r="AC290" t="e">
            <v>#REF!</v>
          </cell>
        </row>
        <row r="291">
          <cell r="A291">
            <v>288</v>
          </cell>
          <cell r="R291">
            <v>11.520121649887759</v>
          </cell>
          <cell r="S291">
            <v>14.103282439831657</v>
          </cell>
          <cell r="X291" t="e">
            <v>#REF!</v>
          </cell>
          <cell r="Y291" t="e">
            <v>#REF!</v>
          </cell>
          <cell r="Z291" t="e">
            <v>#REF!</v>
          </cell>
          <cell r="AA291" t="e">
            <v>#REF!</v>
          </cell>
          <cell r="AB291" t="e">
            <v>#REF!</v>
          </cell>
          <cell r="AC291" t="e">
            <v>#REF!</v>
          </cell>
        </row>
        <row r="292">
          <cell r="A292">
            <v>289</v>
          </cell>
          <cell r="R292">
            <v>11.52488984803678</v>
          </cell>
          <cell r="S292">
            <v>14.094352416679859</v>
          </cell>
          <cell r="X292" t="e">
            <v>#REF!</v>
          </cell>
          <cell r="Y292" t="e">
            <v>#REF!</v>
          </cell>
          <cell r="Z292" t="e">
            <v>#REF!</v>
          </cell>
          <cell r="AA292" t="e">
            <v>#REF!</v>
          </cell>
          <cell r="AB292" t="e">
            <v>#REF!</v>
          </cell>
          <cell r="AC292" t="e">
            <v>#REF!</v>
          </cell>
        </row>
        <row r="293">
          <cell r="A293">
            <v>290</v>
          </cell>
          <cell r="R293">
            <v>11.529658046185798</v>
          </cell>
          <cell r="S293">
            <v>14.085500421957208</v>
          </cell>
          <cell r="X293" t="e">
            <v>#REF!</v>
          </cell>
          <cell r="Y293" t="e">
            <v>#REF!</v>
          </cell>
          <cell r="Z293" t="e">
            <v>#REF!</v>
          </cell>
          <cell r="AA293" t="e">
            <v>#REF!</v>
          </cell>
          <cell r="AB293" t="e">
            <v>#REF!</v>
          </cell>
          <cell r="AC293" t="e">
            <v>#REF!</v>
          </cell>
        </row>
        <row r="294">
          <cell r="A294">
            <v>291</v>
          </cell>
          <cell r="R294">
            <v>11.534426244334819</v>
          </cell>
          <cell r="S294">
            <v>14.07672565124691</v>
          </cell>
          <cell r="X294" t="e">
            <v>#REF!</v>
          </cell>
          <cell r="Y294" t="e">
            <v>#REF!</v>
          </cell>
          <cell r="Z294" t="e">
            <v>#REF!</v>
          </cell>
          <cell r="AA294" t="e">
            <v>#REF!</v>
          </cell>
          <cell r="AB294" t="e">
            <v>#REF!</v>
          </cell>
          <cell r="AC294" t="e">
            <v>#REF!</v>
          </cell>
        </row>
        <row r="295">
          <cell r="A295">
            <v>292</v>
          </cell>
          <cell r="R295">
            <v>11.539194442483838</v>
          </cell>
          <cell r="S295">
            <v>14.068027311151575</v>
          </cell>
          <cell r="X295" t="e">
            <v>#REF!</v>
          </cell>
          <cell r="Y295" t="e">
            <v>#REF!</v>
          </cell>
          <cell r="Z295" t="e">
            <v>#REF!</v>
          </cell>
          <cell r="AA295" t="e">
            <v>#REF!</v>
          </cell>
          <cell r="AB295" t="e">
            <v>#REF!</v>
          </cell>
          <cell r="AC295" t="e">
            <v>#REF!</v>
          </cell>
        </row>
        <row r="296">
          <cell r="A296">
            <v>293</v>
          </cell>
          <cell r="R296">
            <v>11.543962640632859</v>
          </cell>
          <cell r="S296">
            <v>14.059404619105184</v>
          </cell>
          <cell r="X296" t="e">
            <v>#REF!</v>
          </cell>
          <cell r="Y296" t="e">
            <v>#REF!</v>
          </cell>
          <cell r="Z296" t="e">
            <v>#REF!</v>
          </cell>
          <cell r="AA296" t="e">
            <v>#REF!</v>
          </cell>
          <cell r="AB296" t="e">
            <v>#REF!</v>
          </cell>
          <cell r="AC296" t="e">
            <v>#REF!</v>
          </cell>
        </row>
        <row r="297">
          <cell r="A297">
            <v>294</v>
          </cell>
          <cell r="R297">
            <v>11.548730838781879</v>
          </cell>
          <cell r="S297">
            <v>14.050856803188863</v>
          </cell>
          <cell r="X297" t="e">
            <v>#REF!</v>
          </cell>
          <cell r="Y297" t="e">
            <v>#REF!</v>
          </cell>
          <cell r="Z297" t="e">
            <v>#REF!</v>
          </cell>
          <cell r="AA297" t="e">
            <v>#REF!</v>
          </cell>
          <cell r="AB297" t="e">
            <v>#REF!</v>
          </cell>
          <cell r="AC297" t="e">
            <v>#REF!</v>
          </cell>
        </row>
        <row r="298">
          <cell r="A298">
            <v>295</v>
          </cell>
          <cell r="R298">
            <v>11.553499036930898</v>
          </cell>
          <cell r="S298">
            <v>14.042383101950451</v>
          </cell>
          <cell r="X298" t="e">
            <v>#REF!</v>
          </cell>
          <cell r="Y298" t="e">
            <v>#REF!</v>
          </cell>
          <cell r="Z298" t="e">
            <v>#REF!</v>
          </cell>
          <cell r="AA298" t="e">
            <v>#REF!</v>
          </cell>
          <cell r="AB298" t="e">
            <v>#REF!</v>
          </cell>
          <cell r="AC298" t="e">
            <v>#REF!</v>
          </cell>
        </row>
        <row r="299">
          <cell r="A299">
            <v>296</v>
          </cell>
          <cell r="R299">
            <v>11.558267235079917</v>
          </cell>
          <cell r="S299">
            <v>14.033982764227661</v>
          </cell>
          <cell r="X299" t="e">
            <v>#REF!</v>
          </cell>
          <cell r="Y299" t="e">
            <v>#REF!</v>
          </cell>
          <cell r="Z299" t="e">
            <v>#REF!</v>
          </cell>
          <cell r="AA299" t="e">
            <v>#REF!</v>
          </cell>
          <cell r="AB299" t="e">
            <v>#REF!</v>
          </cell>
          <cell r="AC299" t="e">
            <v>#REF!</v>
          </cell>
        </row>
        <row r="300">
          <cell r="A300">
            <v>297</v>
          </cell>
          <cell r="R300">
            <v>11.56303543322894</v>
          </cell>
          <cell r="S300">
            <v>14.02565504897489</v>
          </cell>
          <cell r="X300" t="e">
            <v>#REF!</v>
          </cell>
          <cell r="Y300" t="e">
            <v>#REF!</v>
          </cell>
          <cell r="Z300" t="e">
            <v>#REF!</v>
          </cell>
          <cell r="AA300" t="e">
            <v>#REF!</v>
          </cell>
          <cell r="AB300" t="e">
            <v>#REF!</v>
          </cell>
          <cell r="AC300" t="e">
            <v>#REF!</v>
          </cell>
        </row>
        <row r="301">
          <cell r="A301">
            <v>298</v>
          </cell>
          <cell r="R301">
            <v>11.567803631377959</v>
          </cell>
          <cell r="S301">
            <v>14.01739922509344</v>
          </cell>
          <cell r="X301" t="e">
            <v>#REF!</v>
          </cell>
          <cell r="Y301" t="e">
            <v>#REF!</v>
          </cell>
          <cell r="Z301" t="e">
            <v>#REF!</v>
          </cell>
          <cell r="AA301" t="e">
            <v>#REF!</v>
          </cell>
          <cell r="AB301" t="e">
            <v>#REF!</v>
          </cell>
          <cell r="AC301" t="e">
            <v>#REF!</v>
          </cell>
        </row>
        <row r="302">
          <cell r="A302">
            <v>299</v>
          </cell>
          <cell r="R302">
            <v>11.57257182952698</v>
          </cell>
          <cell r="S302">
            <v>14.009214571265215</v>
          </cell>
          <cell r="X302" t="e">
            <v>#REF!</v>
          </cell>
          <cell r="Y302" t="e">
            <v>#REF!</v>
          </cell>
          <cell r="Z302" t="e">
            <v>#REF!</v>
          </cell>
          <cell r="AA302" t="e">
            <v>#REF!</v>
          </cell>
          <cell r="AB302" t="e">
            <v>#REF!</v>
          </cell>
          <cell r="AC302" t="e">
            <v>#REF!</v>
          </cell>
        </row>
        <row r="303">
          <cell r="A303">
            <v>300</v>
          </cell>
          <cell r="R303">
            <v>11.577340027676</v>
          </cell>
          <cell r="S303">
            <v>14.001100375789665</v>
          </cell>
          <cell r="X303" t="e">
            <v>#REF!</v>
          </cell>
          <cell r="Y303" t="e">
            <v>#REF!</v>
          </cell>
          <cell r="Z303" t="e">
            <v>#REF!</v>
          </cell>
          <cell r="AA303" t="e">
            <v>#REF!</v>
          </cell>
          <cell r="AB303" t="e">
            <v>#REF!</v>
          </cell>
          <cell r="AC303" t="e">
            <v>#REF!</v>
          </cell>
        </row>
        <row r="304">
          <cell r="A304">
            <v>301</v>
          </cell>
          <cell r="R304">
            <v>11.582108225825019</v>
          </cell>
          <cell r="S304">
            <v>13.993055936424085</v>
          </cell>
          <cell r="X304" t="e">
            <v>#REF!</v>
          </cell>
          <cell r="Y304" t="e">
            <v>#REF!</v>
          </cell>
          <cell r="Z304" t="e">
            <v>#REF!</v>
          </cell>
          <cell r="AA304" t="e">
            <v>#REF!</v>
          </cell>
          <cell r="AB304" t="e">
            <v>#REF!</v>
          </cell>
          <cell r="AC304" t="e">
            <v>#REF!</v>
          </cell>
        </row>
        <row r="305">
          <cell r="A305">
            <v>302</v>
          </cell>
          <cell r="R305">
            <v>11.586876423974038</v>
          </cell>
          <cell r="S305">
            <v>13.985080560226987</v>
          </cell>
          <cell r="X305" t="e">
            <v>#REF!</v>
          </cell>
          <cell r="Y305" t="e">
            <v>#REF!</v>
          </cell>
          <cell r="Z305" t="e">
            <v>#REF!</v>
          </cell>
          <cell r="AA305" t="e">
            <v>#REF!</v>
          </cell>
          <cell r="AB305" t="e">
            <v>#REF!</v>
          </cell>
          <cell r="AC305" t="e">
            <v>#REF!</v>
          </cell>
        </row>
        <row r="306">
          <cell r="A306">
            <v>303</v>
          </cell>
          <cell r="R306">
            <v>11.591644622123058</v>
          </cell>
          <cell r="S306">
            <v>13.977173563404616</v>
          </cell>
          <cell r="X306" t="e">
            <v>#REF!</v>
          </cell>
          <cell r="Y306" t="e">
            <v>#REF!</v>
          </cell>
          <cell r="Z306" t="e">
            <v>#REF!</v>
          </cell>
          <cell r="AA306" t="e">
            <v>#REF!</v>
          </cell>
          <cell r="AB306" t="e">
            <v>#REF!</v>
          </cell>
          <cell r="AC306" t="e">
            <v>#REF!</v>
          </cell>
        </row>
        <row r="307">
          <cell r="A307">
            <v>304</v>
          </cell>
          <cell r="R307">
            <v>11.596412820272079</v>
          </cell>
          <cell r="S307">
            <v>13.969334271160511</v>
          </cell>
          <cell r="X307" t="e">
            <v>#REF!</v>
          </cell>
          <cell r="Y307" t="e">
            <v>#REF!</v>
          </cell>
          <cell r="Z307" t="e">
            <v>#REF!</v>
          </cell>
          <cell r="AA307" t="e">
            <v>#REF!</v>
          </cell>
          <cell r="AB307" t="e">
            <v>#REF!</v>
          </cell>
          <cell r="AC307" t="e">
            <v>#REF!</v>
          </cell>
        </row>
        <row r="308">
          <cell r="A308">
            <v>305</v>
          </cell>
          <cell r="R308">
            <v>11.601181018421098</v>
          </cell>
          <cell r="S308">
            <v>13.96156201754801</v>
          </cell>
          <cell r="X308" t="e">
            <v>#REF!</v>
          </cell>
          <cell r="Y308" t="e">
            <v>#REF!</v>
          </cell>
          <cell r="Z308" t="e">
            <v>#REF!</v>
          </cell>
          <cell r="AA308" t="e">
            <v>#REF!</v>
          </cell>
          <cell r="AB308" t="e">
            <v>#REF!</v>
          </cell>
          <cell r="AC308" t="e">
            <v>#REF!</v>
          </cell>
        </row>
        <row r="309">
          <cell r="A309">
            <v>306</v>
          </cell>
          <cell r="R309">
            <v>11.605949216570121</v>
          </cell>
          <cell r="S309">
            <v>13.953856145325615</v>
          </cell>
          <cell r="X309" t="e">
            <v>#REF!</v>
          </cell>
          <cell r="Y309" t="e">
            <v>#REF!</v>
          </cell>
          <cell r="Z309" t="e">
            <v>#REF!</v>
          </cell>
          <cell r="AA309" t="e">
            <v>#REF!</v>
          </cell>
          <cell r="AB309" t="e">
            <v>#REF!</v>
          </cell>
          <cell r="AC309" t="e">
            <v>#REF!</v>
          </cell>
        </row>
        <row r="310">
          <cell r="A310">
            <v>307</v>
          </cell>
          <cell r="R310">
            <v>11.610717414719137</v>
          </cell>
          <cell r="S310">
            <v>13.946216005815252</v>
          </cell>
          <cell r="X310" t="e">
            <v>#REF!</v>
          </cell>
          <cell r="Y310" t="e">
            <v>#REF!</v>
          </cell>
          <cell r="Z310" t="e">
            <v>#REF!</v>
          </cell>
          <cell r="AA310" t="e">
            <v>#REF!</v>
          </cell>
          <cell r="AB310" t="e">
            <v>#REF!</v>
          </cell>
          <cell r="AC310" t="e">
            <v>#REF!</v>
          </cell>
        </row>
        <row r="311">
          <cell r="A311">
            <v>308</v>
          </cell>
          <cell r="R311">
            <v>11.615485612868158</v>
          </cell>
          <cell r="S311">
            <v>13.938640958763235</v>
          </cell>
          <cell r="X311" t="e">
            <v>#REF!</v>
          </cell>
          <cell r="Y311" t="e">
            <v>#REF!</v>
          </cell>
          <cell r="Z311" t="e">
            <v>#REF!</v>
          </cell>
          <cell r="AA311" t="e">
            <v>#REF!</v>
          </cell>
          <cell r="AB311" t="e">
            <v>#REF!</v>
          </cell>
          <cell r="AC311" t="e">
            <v>#REF!</v>
          </cell>
        </row>
        <row r="312">
          <cell r="A312">
            <v>309</v>
          </cell>
          <cell r="R312">
            <v>11.620253811017177</v>
          </cell>
          <cell r="S312">
            <v>13.931130372203947</v>
          </cell>
          <cell r="X312" t="e">
            <v>#REF!</v>
          </cell>
          <cell r="Y312" t="e">
            <v>#REF!</v>
          </cell>
          <cell r="Z312" t="e">
            <v>#REF!</v>
          </cell>
          <cell r="AA312" t="e">
            <v>#REF!</v>
          </cell>
          <cell r="AB312" t="e">
            <v>#REF!</v>
          </cell>
          <cell r="AC312" t="e">
            <v>#REF!</v>
          </cell>
        </row>
        <row r="313">
          <cell r="A313">
            <v>310</v>
          </cell>
          <cell r="R313">
            <v>11.6250220091662</v>
          </cell>
          <cell r="S313">
            <v>13.923683622326163</v>
          </cell>
          <cell r="X313" t="e">
            <v>#REF!</v>
          </cell>
          <cell r="Y313" t="e">
            <v>#REF!</v>
          </cell>
          <cell r="Z313" t="e">
            <v>#REF!</v>
          </cell>
          <cell r="AA313" t="e">
            <v>#REF!</v>
          </cell>
          <cell r="AB313" t="e">
            <v>#REF!</v>
          </cell>
          <cell r="AC313" t="e">
            <v>#REF!</v>
          </cell>
        </row>
        <row r="314">
          <cell r="A314">
            <v>311</v>
          </cell>
          <cell r="R314">
            <v>11.629790207315219</v>
          </cell>
          <cell r="S314">
            <v>13.916300093341963</v>
          </cell>
          <cell r="Z314" t="e">
            <v>#REF!</v>
          </cell>
          <cell r="AA314" t="e">
            <v>#REF!</v>
          </cell>
          <cell r="AB314" t="e">
            <v>#REF!</v>
          </cell>
          <cell r="AC314" t="e">
            <v>#REF!</v>
          </cell>
        </row>
        <row r="315">
          <cell r="A315">
            <v>312</v>
          </cell>
          <cell r="R315">
            <v>11.63455840546424</v>
          </cell>
          <cell r="S315">
            <v>13.908979177358143</v>
          </cell>
          <cell r="Z315" t="e">
            <v>#REF!</v>
          </cell>
          <cell r="AA315" t="e">
            <v>#REF!</v>
          </cell>
          <cell r="AB315" t="e">
            <v>#REF!</v>
          </cell>
          <cell r="AC315" t="e">
            <v>#REF!</v>
          </cell>
        </row>
        <row r="316">
          <cell r="A316">
            <v>313</v>
          </cell>
          <cell r="R316">
            <v>11.639326603613258</v>
          </cell>
          <cell r="S316">
            <v>13.901720274250094</v>
          </cell>
          <cell r="AB316" t="e">
            <v>#REF!</v>
          </cell>
          <cell r="AC316" t="e">
            <v>#REF!</v>
          </cell>
        </row>
        <row r="317">
          <cell r="A317">
            <v>314</v>
          </cell>
          <cell r="R317">
            <v>11.644094801762279</v>
          </cell>
          <cell r="S317">
            <v>13.894522791538114</v>
          </cell>
          <cell r="AB317" t="e">
            <v>#REF!</v>
          </cell>
          <cell r="AC317" t="e">
            <v>#REF!</v>
          </cell>
        </row>
        <row r="318">
          <cell r="A318">
            <v>315</v>
          </cell>
          <cell r="R318">
            <v>11.648862999911298</v>
          </cell>
          <cell r="S318">
            <v>13.887386144266046</v>
          </cell>
          <cell r="AB318" t="e">
            <v>#REF!</v>
          </cell>
          <cell r="AC318" t="e">
            <v>#REF!</v>
          </cell>
        </row>
        <row r="319">
          <cell r="A319">
            <v>316</v>
          </cell>
          <cell r="R319">
            <v>11.653631198060319</v>
          </cell>
          <cell r="S319">
            <v>13.880309754882246</v>
          </cell>
          <cell r="AB319" t="e">
            <v>#REF!</v>
          </cell>
          <cell r="AC319" t="e">
            <v>#REF!</v>
          </cell>
        </row>
        <row r="320">
          <cell r="A320">
            <v>317</v>
          </cell>
          <cell r="R320">
            <v>11.658399396209338</v>
          </cell>
          <cell r="S320">
            <v>13.873293053122792</v>
          </cell>
          <cell r="AB320" t="e">
            <v>#REF!</v>
          </cell>
          <cell r="AC320" t="e">
            <v>#REF!</v>
          </cell>
        </row>
        <row r="321">
          <cell r="A321">
            <v>318</v>
          </cell>
          <cell r="R321">
            <v>11.663167594358361</v>
          </cell>
          <cell r="S321">
            <v>13.866335475896884</v>
          </cell>
          <cell r="AB321" t="e">
            <v>#REF!</v>
          </cell>
          <cell r="AC321" t="e">
            <v>#REF!</v>
          </cell>
        </row>
        <row r="322">
          <cell r="A322">
            <v>319</v>
          </cell>
          <cell r="R322">
            <v>11.667935792507377</v>
          </cell>
          <cell r="S322">
            <v>13.859436467174424</v>
          </cell>
          <cell r="AB322" t="e">
            <v>#REF!</v>
          </cell>
          <cell r="AC322" t="e">
            <v>#REF!</v>
          </cell>
        </row>
        <row r="323">
          <cell r="A323">
            <v>320</v>
          </cell>
          <cell r="R323">
            <v>11.6727039906564</v>
          </cell>
          <cell r="S323">
            <v>13.852595477875699</v>
          </cell>
          <cell r="AB323" t="e">
            <v>#REF!</v>
          </cell>
          <cell r="AC323" t="e">
            <v>#REF!</v>
          </cell>
        </row>
        <row r="324">
          <cell r="A324">
            <v>321</v>
          </cell>
          <cell r="R324">
            <v>11.677472188805419</v>
          </cell>
          <cell r="S324">
            <v>13.845811965763099</v>
          </cell>
          <cell r="AB324" t="e">
            <v>#REF!</v>
          </cell>
          <cell r="AC324" t="e">
            <v>#REF!</v>
          </cell>
        </row>
        <row r="325">
          <cell r="A325">
            <v>322</v>
          </cell>
          <cell r="R325">
            <v>11.68224038695444</v>
          </cell>
          <cell r="S325">
            <v>13.839085395334889</v>
          </cell>
          <cell r="AB325" t="e">
            <v>#REF!</v>
          </cell>
          <cell r="AC325" t="e">
            <v>#REF!</v>
          </cell>
        </row>
        <row r="326">
          <cell r="A326">
            <v>323</v>
          </cell>
          <cell r="R326">
            <v>11.68700858510346</v>
          </cell>
          <cell r="S326">
            <v>13.832415237720939</v>
          </cell>
        </row>
        <row r="327">
          <cell r="A327">
            <v>324</v>
          </cell>
          <cell r="R327">
            <v>11.691776783252479</v>
          </cell>
          <cell r="S327">
            <v>13.825800970580374</v>
          </cell>
        </row>
        <row r="328">
          <cell r="A328">
            <v>325</v>
          </cell>
          <cell r="R328">
            <v>11.696544981401498</v>
          </cell>
          <cell r="S328">
            <v>13.819242078001135</v>
          </cell>
        </row>
        <row r="329">
          <cell r="A329">
            <v>326</v>
          </cell>
          <cell r="R329">
            <v>11.701313179550517</v>
          </cell>
          <cell r="S329">
            <v>13.812738050401363</v>
          </cell>
        </row>
        <row r="330">
          <cell r="A330">
            <v>327</v>
          </cell>
          <cell r="R330">
            <v>11.706081377699538</v>
          </cell>
          <cell r="S330">
            <v>13.806288384432628</v>
          </cell>
        </row>
        <row r="331">
          <cell r="A331">
            <v>328</v>
          </cell>
          <cell r="R331">
            <v>11.710849575848558</v>
          </cell>
          <cell r="S331">
            <v>13.799892582884889</v>
          </cell>
        </row>
        <row r="332">
          <cell r="A332">
            <v>329</v>
          </cell>
          <cell r="R332">
            <v>11.715617773997581</v>
          </cell>
          <cell r="S332">
            <v>13.793550154593211</v>
          </cell>
        </row>
        <row r="333">
          <cell r="A333">
            <v>330</v>
          </cell>
          <cell r="R333">
            <v>11.720385972146598</v>
          </cell>
          <cell r="S333">
            <v>13.787260614346177</v>
          </cell>
        </row>
        <row r="334">
          <cell r="A334">
            <v>331</v>
          </cell>
          <cell r="R334">
            <v>11.725154170295617</v>
          </cell>
          <cell r="S334">
            <v>13.78102348279595</v>
          </cell>
        </row>
        <row r="335">
          <cell r="A335">
            <v>332</v>
          </cell>
          <cell r="R335">
            <v>11.729922368444637</v>
          </cell>
          <cell r="S335">
            <v>13.77483828636997</v>
          </cell>
        </row>
        <row r="336">
          <cell r="A336">
            <v>333</v>
          </cell>
          <cell r="R336">
            <v>11.73469056659366</v>
          </cell>
          <cell r="S336">
            <v>13.768704557184231</v>
          </cell>
        </row>
        <row r="337">
          <cell r="A337">
            <v>334</v>
          </cell>
          <cell r="R337">
            <v>11.739458764742679</v>
          </cell>
          <cell r="S337">
            <v>13.762621832958136</v>
          </cell>
        </row>
        <row r="338">
          <cell r="A338">
            <v>335</v>
          </cell>
          <cell r="R338">
            <v>11.7442269628917</v>
          </cell>
          <cell r="S338">
            <v>13.756589656930847</v>
          </cell>
        </row>
        <row r="339">
          <cell r="A339">
            <v>336</v>
          </cell>
          <cell r="R339">
            <v>11.748995161040718</v>
          </cell>
          <cell r="S339">
            <v>13.750607577779167</v>
          </cell>
        </row>
        <row r="340">
          <cell r="A340">
            <v>337</v>
          </cell>
          <cell r="R340">
            <v>11.753763359189739</v>
          </cell>
          <cell r="S340">
            <v>13.744675149536842</v>
          </cell>
        </row>
        <row r="341">
          <cell r="A341">
            <v>338</v>
          </cell>
          <cell r="R341">
            <v>11.758531557338758</v>
          </cell>
          <cell r="S341">
            <v>13.738791931515324</v>
          </cell>
        </row>
        <row r="342">
          <cell r="A342">
            <v>339</v>
          </cell>
          <cell r="R342">
            <v>11.763299755487779</v>
          </cell>
          <cell r="S342">
            <v>13.73295748822594</v>
          </cell>
        </row>
        <row r="343">
          <cell r="A343">
            <v>340</v>
          </cell>
          <cell r="R343">
            <v>11.768067953636798</v>
          </cell>
          <cell r="S343">
            <v>13.727171389303399</v>
          </cell>
        </row>
        <row r="344">
          <cell r="A344">
            <v>341</v>
          </cell>
          <cell r="R344">
            <v>11.772836151785818</v>
          </cell>
          <cell r="S344">
            <v>13.721433209430694</v>
          </cell>
        </row>
        <row r="345">
          <cell r="A345">
            <v>342</v>
          </cell>
          <cell r="R345">
            <v>11.777604349934837</v>
          </cell>
          <cell r="S345">
            <v>13.715742528265286</v>
          </cell>
        </row>
        <row r="346">
          <cell r="A346">
            <v>343</v>
          </cell>
          <cell r="R346">
            <v>11.78237254808386</v>
          </cell>
          <cell r="S346">
            <v>13.710098930366581</v>
          </cell>
        </row>
        <row r="347">
          <cell r="A347">
            <v>344</v>
          </cell>
          <cell r="R347">
            <v>11.787140746232879</v>
          </cell>
          <cell r="S347">
            <v>13.704502005124693</v>
          </cell>
        </row>
        <row r="348">
          <cell r="A348">
            <v>345</v>
          </cell>
          <cell r="R348">
            <v>11.7919089443819</v>
          </cell>
          <cell r="S348">
            <v>13.698951346690441</v>
          </cell>
        </row>
        <row r="349">
          <cell r="A349">
            <v>346</v>
          </cell>
          <cell r="R349">
            <v>11.796677142530919</v>
          </cell>
          <cell r="S349">
            <v>13.693446553906529</v>
          </cell>
        </row>
        <row r="350">
          <cell r="A350">
            <v>347</v>
          </cell>
          <cell r="R350">
            <v>11.80144534067994</v>
          </cell>
          <cell r="S350">
            <v>13.687987230239955</v>
          </cell>
        </row>
        <row r="351">
          <cell r="A351">
            <v>348</v>
          </cell>
          <cell r="R351">
            <v>11.806213538828958</v>
          </cell>
          <cell r="S351">
            <v>13.682572983715572</v>
          </cell>
        </row>
        <row r="352">
          <cell r="A352">
            <v>349</v>
          </cell>
          <cell r="R352">
            <v>11.810981736977979</v>
          </cell>
          <cell r="S352">
            <v>13.677203426850779</v>
          </cell>
        </row>
        <row r="353">
          <cell r="A353">
            <v>350</v>
          </cell>
          <cell r="R353">
            <v>11.815749935126998</v>
          </cell>
          <cell r="S353">
            <v>13.671878176591358</v>
          </cell>
        </row>
        <row r="354">
          <cell r="A354">
            <v>351</v>
          </cell>
          <cell r="R354">
            <v>11.820518133276018</v>
          </cell>
          <cell r="S354">
            <v>13.666596854248365</v>
          </cell>
        </row>
        <row r="355">
          <cell r="A355">
            <v>352</v>
          </cell>
          <cell r="R355">
            <v>11.82528633142504</v>
          </cell>
          <cell r="S355">
            <v>13.661359085436157</v>
          </cell>
        </row>
        <row r="356">
          <cell r="A356">
            <v>353</v>
          </cell>
          <cell r="R356">
            <v>11.830054529574056</v>
          </cell>
          <cell r="S356">
            <v>13.656164500011405</v>
          </cell>
        </row>
        <row r="357">
          <cell r="A357">
            <v>354</v>
          </cell>
          <cell r="R357">
            <v>11.834822727723077</v>
          </cell>
          <cell r="S357">
            <v>13.651012732013205</v>
          </cell>
        </row>
        <row r="358">
          <cell r="A358">
            <v>355</v>
          </cell>
          <cell r="R358">
            <v>11.839590925872097</v>
          </cell>
          <cell r="S358">
            <v>13.645903419604146</v>
          </cell>
        </row>
        <row r="359">
          <cell r="A359">
            <v>356</v>
          </cell>
          <cell r="R359">
            <v>11.844359124021119</v>
          </cell>
          <cell r="S359">
            <v>13.640836205012414</v>
          </cell>
        </row>
        <row r="360">
          <cell r="A360">
            <v>357</v>
          </cell>
          <cell r="R360">
            <v>11.849127322170139</v>
          </cell>
          <cell r="S360">
            <v>13.635810734474829</v>
          </cell>
        </row>
        <row r="361">
          <cell r="A361">
            <v>358</v>
          </cell>
          <cell r="R361">
            <v>11.85389552031916</v>
          </cell>
          <cell r="S361">
            <v>13.630826658180892</v>
          </cell>
        </row>
        <row r="362">
          <cell r="A362">
            <v>359</v>
          </cell>
          <cell r="R362">
            <v>11.858663718468179</v>
          </cell>
          <cell r="S362">
            <v>13.625883630217697</v>
          </cell>
        </row>
        <row r="363">
          <cell r="A363">
            <v>360</v>
          </cell>
          <cell r="R363">
            <v>11.863431916617198</v>
          </cell>
          <cell r="S363">
            <v>13.62098130851582</v>
          </cell>
        </row>
        <row r="364">
          <cell r="A364">
            <v>361</v>
          </cell>
          <cell r="R364">
            <v>11.868200114766218</v>
          </cell>
          <cell r="S364">
            <v>13.616119354796087</v>
          </cell>
        </row>
        <row r="365">
          <cell r="A365">
            <v>362</v>
          </cell>
          <cell r="R365">
            <v>11.872968312915239</v>
          </cell>
          <cell r="S365">
            <v>13.611297434517207</v>
          </cell>
        </row>
        <row r="366">
          <cell r="A366">
            <v>363</v>
          </cell>
          <cell r="R366">
            <v>11.877736511064258</v>
          </cell>
          <cell r="S366">
            <v>13.606515216824292</v>
          </cell>
        </row>
        <row r="367">
          <cell r="A367">
            <v>364</v>
          </cell>
          <cell r="R367">
            <v>11.882504709213281</v>
          </cell>
          <cell r="S367">
            <v>13.60177237449823</v>
          </cell>
        </row>
        <row r="368">
          <cell r="A368">
            <v>365</v>
          </cell>
          <cell r="R368">
            <v>11.887272907362297</v>
          </cell>
          <cell r="S368">
            <v>13.597068583905875</v>
          </cell>
        </row>
        <row r="369">
          <cell r="A369">
            <v>366</v>
          </cell>
          <cell r="R369">
            <v>11.89204110551132</v>
          </cell>
          <cell r="S369">
            <v>13.59240352495104</v>
          </cell>
        </row>
        <row r="370">
          <cell r="A370">
            <v>367</v>
          </cell>
          <cell r="R370">
            <v>11.896809303660339</v>
          </cell>
          <cell r="S370">
            <v>13.587776881026342</v>
          </cell>
        </row>
        <row r="371">
          <cell r="A371">
            <v>368</v>
          </cell>
          <cell r="R371">
            <v>11.90157750180936</v>
          </cell>
          <cell r="S371">
            <v>13.583188338965765</v>
          </cell>
        </row>
        <row r="372">
          <cell r="A372">
            <v>369</v>
          </cell>
          <cell r="R372">
            <v>11.906345699958379</v>
          </cell>
          <cell r="S372">
            <v>13.578637588998065</v>
          </cell>
        </row>
        <row r="373">
          <cell r="A373">
            <v>370</v>
          </cell>
          <cell r="R373">
            <v>11.911113898107399</v>
          </cell>
          <cell r="S373">
            <v>13.574124324700861</v>
          </cell>
        </row>
        <row r="374">
          <cell r="A374">
            <v>371</v>
          </cell>
          <cell r="R374">
            <v>11.915882096256418</v>
          </cell>
          <cell r="S374">
            <v>13.569648242955529</v>
          </cell>
        </row>
        <row r="375">
          <cell r="A375">
            <v>372</v>
          </cell>
          <cell r="R375">
            <v>11.920650294405439</v>
          </cell>
          <cell r="S375">
            <v>13.565209043902774</v>
          </cell>
        </row>
        <row r="376">
          <cell r="A376">
            <v>373</v>
          </cell>
          <cell r="R376">
            <v>11.925418492554458</v>
          </cell>
          <cell r="S376">
            <v>13.560806430898959</v>
          </cell>
        </row>
        <row r="377">
          <cell r="A377">
            <v>374</v>
          </cell>
          <cell r="R377">
            <v>11.930186690703481</v>
          </cell>
          <cell r="S377">
            <v>13.556440110473103</v>
          </cell>
        </row>
        <row r="378">
          <cell r="A378">
            <v>375</v>
          </cell>
          <cell r="R378">
            <v>11.934954888852499</v>
          </cell>
          <cell r="S378">
            <v>13.552109792284583</v>
          </cell>
        </row>
        <row r="379">
          <cell r="A379">
            <v>376</v>
          </cell>
          <cell r="R379">
            <v>11.939723087001518</v>
          </cell>
          <cell r="S379">
            <v>13.547815189081506</v>
          </cell>
        </row>
        <row r="380">
          <cell r="A380">
            <v>377</v>
          </cell>
          <cell r="R380">
            <v>11.944491285150537</v>
          </cell>
          <cell r="S380">
            <v>13.543556016659737</v>
          </cell>
        </row>
        <row r="381">
          <cell r="A381">
            <v>378</v>
          </cell>
          <cell r="R381">
            <v>11.949259483299556</v>
          </cell>
          <cell r="S381">
            <v>13.539331993822611</v>
          </cell>
        </row>
        <row r="382">
          <cell r="A382">
            <v>379</v>
          </cell>
          <cell r="R382">
            <v>11.954027681448579</v>
          </cell>
          <cell r="S382">
            <v>13.535142842341214</v>
          </cell>
        </row>
        <row r="383">
          <cell r="A383">
            <v>380</v>
          </cell>
          <cell r="R383">
            <v>11.958795879597599</v>
          </cell>
          <cell r="S383">
            <v>13.530988286915377</v>
          </cell>
        </row>
        <row r="384">
          <cell r="A384">
            <v>381</v>
          </cell>
          <cell r="R384">
            <v>11.96356407774662</v>
          </cell>
          <cell r="S384">
            <v>13.526868055135212</v>
          </cell>
        </row>
        <row r="385">
          <cell r="A385">
            <v>382</v>
          </cell>
          <cell r="R385">
            <v>11.968332275895637</v>
          </cell>
          <cell r="S385">
            <v>13.522781877443292</v>
          </cell>
        </row>
        <row r="386">
          <cell r="A386">
            <v>383</v>
          </cell>
          <cell r="R386">
            <v>11.973100474044658</v>
          </cell>
          <cell r="S386">
            <v>13.518729487097408</v>
          </cell>
        </row>
        <row r="387">
          <cell r="A387">
            <v>384</v>
          </cell>
          <cell r="R387">
            <v>11.977868672193678</v>
          </cell>
          <cell r="S387">
            <v>13.51471062013392</v>
          </cell>
        </row>
        <row r="388">
          <cell r="A388">
            <v>385</v>
          </cell>
          <cell r="R388">
            <v>11.982636870342699</v>
          </cell>
          <cell r="S388">
            <v>13.510725015331673</v>
          </cell>
        </row>
        <row r="389">
          <cell r="A389">
            <v>386</v>
          </cell>
          <cell r="R389">
            <v>11.987405068491718</v>
          </cell>
          <cell r="S389">
            <v>13.506772414176455</v>
          </cell>
        </row>
        <row r="390">
          <cell r="A390">
            <v>387</v>
          </cell>
          <cell r="R390">
            <v>11.992173266640741</v>
          </cell>
          <cell r="S390">
            <v>13.502852560826041</v>
          </cell>
        </row>
        <row r="391">
          <cell r="A391">
            <v>388</v>
          </cell>
          <cell r="R391">
            <v>11.996941464789757</v>
          </cell>
          <cell r="S391">
            <v>13.498965202075754</v>
          </cell>
        </row>
        <row r="392">
          <cell r="A392">
            <v>389</v>
          </cell>
          <cell r="R392">
            <v>12.001709662938779</v>
          </cell>
          <cell r="S392">
            <v>13.495110087324568</v>
          </cell>
        </row>
        <row r="393">
          <cell r="A393">
            <v>390</v>
          </cell>
          <cell r="R393">
            <v>12.006477861087799</v>
          </cell>
          <cell r="S393">
            <v>13.49128696854172</v>
          </cell>
        </row>
        <row r="394">
          <cell r="A394">
            <v>391</v>
          </cell>
          <cell r="R394">
            <v>12.01124605923682</v>
          </cell>
          <cell r="S394">
            <v>13.487495600233844</v>
          </cell>
        </row>
        <row r="395">
          <cell r="A395">
            <v>392</v>
          </cell>
          <cell r="R395">
            <v>12.016014257385839</v>
          </cell>
          <cell r="S395">
            <v>13.483735739412614</v>
          </cell>
        </row>
        <row r="396">
          <cell r="A396">
            <v>393</v>
          </cell>
          <cell r="R396">
            <v>12.02078245553486</v>
          </cell>
          <cell r="S396">
            <v>13.480007145562862</v>
          </cell>
        </row>
        <row r="397">
          <cell r="A397">
            <v>394</v>
          </cell>
          <cell r="R397">
            <v>12.025550653683878</v>
          </cell>
          <cell r="S397">
            <v>13.476309580611202</v>
          </cell>
        </row>
        <row r="398">
          <cell r="A398">
            <v>395</v>
          </cell>
          <cell r="R398">
            <v>12.030318851832899</v>
          </cell>
          <cell r="S398">
            <v>13.47264280889512</v>
          </cell>
        </row>
        <row r="399">
          <cell r="A399">
            <v>396</v>
          </cell>
          <cell r="R399">
            <v>12.035087049981918</v>
          </cell>
          <cell r="S399">
            <v>13.469006597132523</v>
          </cell>
        </row>
        <row r="400">
          <cell r="A400">
            <v>397</v>
          </cell>
          <cell r="R400">
            <v>12.039855248130941</v>
          </cell>
          <cell r="S400">
            <v>13.465400714391778</v>
          </cell>
        </row>
        <row r="401">
          <cell r="A401">
            <v>398</v>
          </cell>
          <cell r="R401">
            <v>12.044623446279958</v>
          </cell>
          <cell r="S401">
            <v>13.461824932062164</v>
          </cell>
        </row>
        <row r="402">
          <cell r="A402">
            <v>399</v>
          </cell>
          <cell r="R402">
            <v>12.049391644428978</v>
          </cell>
          <cell r="S402">
            <v>13.458279023824801</v>
          </cell>
        </row>
        <row r="403">
          <cell r="A403">
            <v>400</v>
          </cell>
          <cell r="R403">
            <v>12.054159842577997</v>
          </cell>
          <cell r="S403">
            <v>13.454762765624</v>
          </cell>
        </row>
        <row r="404">
          <cell r="A404">
            <v>401</v>
          </cell>
          <cell r="R404">
            <v>12.058928040727016</v>
          </cell>
          <cell r="S404">
            <v>13.451275935639032</v>
          </cell>
        </row>
        <row r="405">
          <cell r="A405">
            <v>402</v>
          </cell>
          <cell r="R405">
            <v>12.063696238876039</v>
          </cell>
          <cell r="S405">
            <v>13.447818314256352</v>
          </cell>
        </row>
        <row r="406">
          <cell r="A406">
            <v>403</v>
          </cell>
          <cell r="R406">
            <v>12.068464437025058</v>
          </cell>
          <cell r="S406">
            <v>13.444389684042196</v>
          </cell>
        </row>
        <row r="407">
          <cell r="A407">
            <v>404</v>
          </cell>
          <cell r="R407">
            <v>12.07323263517408</v>
          </cell>
          <cell r="S407">
            <v>13.440989829715601</v>
          </cell>
        </row>
        <row r="408">
          <cell r="A408">
            <v>405</v>
          </cell>
          <cell r="R408">
            <v>12.078000833323099</v>
          </cell>
          <cell r="S408">
            <v>13.437618538121859</v>
          </cell>
        </row>
        <row r="409">
          <cell r="A409">
            <v>406</v>
          </cell>
          <cell r="R409">
            <v>12.082769031472118</v>
          </cell>
          <cell r="S409">
            <v>13.434275598206279</v>
          </cell>
        </row>
        <row r="410">
          <cell r="A410">
            <v>407</v>
          </cell>
          <cell r="R410">
            <v>12.087537229621137</v>
          </cell>
          <cell r="S410">
            <v>13.430960800988442</v>
          </cell>
        </row>
        <row r="411">
          <cell r="A411">
            <v>408</v>
          </cell>
          <cell r="R411">
            <v>12.092305427770158</v>
          </cell>
          <cell r="S411">
            <v>13.427673939536746</v>
          </cell>
        </row>
        <row r="412">
          <cell r="A412">
            <v>409</v>
          </cell>
          <cell r="R412">
            <v>12.097073625919178</v>
          </cell>
          <cell r="S412">
            <v>13.424414808943368</v>
          </cell>
        </row>
        <row r="413">
          <cell r="A413">
            <v>410</v>
          </cell>
          <cell r="R413">
            <v>12.101841824068201</v>
          </cell>
          <cell r="S413">
            <v>13.421183206299585</v>
          </cell>
        </row>
        <row r="414">
          <cell r="A414">
            <v>411</v>
          </cell>
          <cell r="R414">
            <v>12.106610022217216</v>
          </cell>
          <cell r="S414">
            <v>13.417978930671467</v>
          </cell>
        </row>
        <row r="415">
          <cell r="A415">
            <v>412</v>
          </cell>
          <cell r="R415">
            <v>12.111378220366239</v>
          </cell>
          <cell r="S415">
            <v>13.414801783075887</v>
          </cell>
        </row>
        <row r="416">
          <cell r="A416">
            <v>413</v>
          </cell>
          <cell r="R416">
            <v>12.116146418515259</v>
          </cell>
          <cell r="S416">
            <v>13.411651566456916</v>
          </cell>
        </row>
        <row r="417">
          <cell r="A417">
            <v>414</v>
          </cell>
          <cell r="R417">
            <v>12.12091461666428</v>
          </cell>
          <cell r="S417">
            <v>13.408528085662548</v>
          </cell>
        </row>
        <row r="418">
          <cell r="A418">
            <v>415</v>
          </cell>
          <cell r="R418">
            <v>12.125682814813299</v>
          </cell>
          <cell r="S418">
            <v>13.405431147421771</v>
          </cell>
        </row>
        <row r="419">
          <cell r="A419">
            <v>416</v>
          </cell>
          <cell r="R419">
            <v>12.13045101296232</v>
          </cell>
          <cell r="S419">
            <v>13.402360560321929</v>
          </cell>
        </row>
        <row r="420">
          <cell r="A420">
            <v>417</v>
          </cell>
          <cell r="R420">
            <v>12.135219211111338</v>
          </cell>
          <cell r="S420">
            <v>13.399316134786472</v>
          </cell>
        </row>
        <row r="421">
          <cell r="A421">
            <v>418</v>
          </cell>
          <cell r="R421">
            <v>12.139987409260359</v>
          </cell>
          <cell r="S421">
            <v>13.396297683052978</v>
          </cell>
        </row>
        <row r="422">
          <cell r="A422">
            <v>419</v>
          </cell>
          <cell r="R422">
            <v>12.144755607409378</v>
          </cell>
          <cell r="S422">
            <v>13.393305019151503</v>
          </cell>
        </row>
        <row r="423">
          <cell r="A423">
            <v>420</v>
          </cell>
          <cell r="R423">
            <v>12.149523805558399</v>
          </cell>
          <cell r="S423">
            <v>13.390337958883245</v>
          </cell>
        </row>
        <row r="424">
          <cell r="A424">
            <v>421</v>
          </cell>
          <cell r="R424">
            <v>12.154292003707418</v>
          </cell>
          <cell r="S424">
            <v>13.387396319799517</v>
          </cell>
        </row>
        <row r="425">
          <cell r="A425">
            <v>422</v>
          </cell>
          <cell r="R425">
            <v>12.159060201856441</v>
          </cell>
          <cell r="S425">
            <v>13.384479921180992</v>
          </cell>
        </row>
        <row r="426">
          <cell r="A426">
            <v>423</v>
          </cell>
          <cell r="R426">
            <v>12.163828400005457</v>
          </cell>
          <cell r="S426">
            <v>13.381588584017278</v>
          </cell>
        </row>
        <row r="427">
          <cell r="A427">
            <v>424</v>
          </cell>
          <cell r="R427">
            <v>12.16859659815448</v>
          </cell>
          <cell r="S427">
            <v>13.378722130986768</v>
          </cell>
        </row>
        <row r="428">
          <cell r="A428">
            <v>425</v>
          </cell>
          <cell r="R428">
            <v>12.173364796303499</v>
          </cell>
          <cell r="S428">
            <v>13.375880386436748</v>
          </cell>
        </row>
        <row r="429">
          <cell r="A429">
            <v>426</v>
          </cell>
          <cell r="R429">
            <v>12.17813299445252</v>
          </cell>
          <cell r="S429">
            <v>13.373063176363841</v>
          </cell>
        </row>
        <row r="430">
          <cell r="A430">
            <v>427</v>
          </cell>
          <cell r="R430">
            <v>12.182901192601539</v>
          </cell>
          <cell r="S430">
            <v>13.370270328394669</v>
          </cell>
        </row>
        <row r="431">
          <cell r="A431">
            <v>428</v>
          </cell>
          <cell r="R431">
            <v>12.187669390750557</v>
          </cell>
          <cell r="S431">
            <v>13.367501671766822</v>
          </cell>
        </row>
        <row r="432">
          <cell r="A432">
            <v>429</v>
          </cell>
          <cell r="R432">
            <v>12.192437588899578</v>
          </cell>
          <cell r="S432">
            <v>13.364757037310079</v>
          </cell>
        </row>
        <row r="433">
          <cell r="A433">
            <v>430</v>
          </cell>
          <cell r="R433">
            <v>12.197205787048597</v>
          </cell>
          <cell r="S433">
            <v>13.362036257427903</v>
          </cell>
        </row>
        <row r="434">
          <cell r="A434">
            <v>431</v>
          </cell>
          <cell r="R434">
            <v>12.201973985197618</v>
          </cell>
          <cell r="S434">
            <v>13.359339166079167</v>
          </cell>
        </row>
        <row r="435">
          <cell r="A435">
            <v>432</v>
          </cell>
          <cell r="R435">
            <v>12.206742183346638</v>
          </cell>
          <cell r="S435">
            <v>13.35666559876017</v>
          </cell>
        </row>
        <row r="436">
          <cell r="A436">
            <v>433</v>
          </cell>
          <cell r="R436">
            <v>12.21151038149566</v>
          </cell>
          <cell r="S436">
            <v>13.35401539248687</v>
          </cell>
        </row>
        <row r="437">
          <cell r="A437">
            <v>434</v>
          </cell>
          <cell r="R437">
            <v>12.21627857964468</v>
          </cell>
          <cell r="S437">
            <v>13.351388385777387</v>
          </cell>
        </row>
        <row r="438">
          <cell r="A438">
            <v>435</v>
          </cell>
          <cell r="R438">
            <v>12.221046777793699</v>
          </cell>
          <cell r="S438">
            <v>13.348784418634724</v>
          </cell>
        </row>
        <row r="439">
          <cell r="A439">
            <v>436</v>
          </cell>
          <cell r="R439">
            <v>12.225814975942717</v>
          </cell>
          <cell r="S439">
            <v>13.346203332529754</v>
          </cell>
        </row>
        <row r="440">
          <cell r="A440">
            <v>437</v>
          </cell>
          <cell r="R440">
            <v>12.230583174091739</v>
          </cell>
          <cell r="S440">
            <v>13.343644970384416</v>
          </cell>
        </row>
        <row r="441">
          <cell r="A441">
            <v>438</v>
          </cell>
          <cell r="R441">
            <v>12.235351372240759</v>
          </cell>
          <cell r="S441">
            <v>13.34110917655515</v>
          </cell>
        </row>
        <row r="442">
          <cell r="A442">
            <v>439</v>
          </cell>
          <cell r="R442">
            <v>12.24011957038978</v>
          </cell>
          <cell r="S442">
            <v>13.338595796816563</v>
          </cell>
        </row>
        <row r="443">
          <cell r="A443">
            <v>440</v>
          </cell>
          <cell r="R443">
            <v>12.244887768538797</v>
          </cell>
          <cell r="S443">
            <v>13.336104678345308</v>
          </cell>
        </row>
        <row r="444">
          <cell r="A444">
            <v>441</v>
          </cell>
          <cell r="R444">
            <v>12.249655966687818</v>
          </cell>
          <cell r="S444">
            <v>13.333635669704192</v>
          </cell>
        </row>
        <row r="445">
          <cell r="A445">
            <v>442</v>
          </cell>
          <cell r="R445">
            <v>12.254424164836838</v>
          </cell>
          <cell r="S445">
            <v>13.331188620826497</v>
          </cell>
        </row>
        <row r="446">
          <cell r="A446">
            <v>443</v>
          </cell>
          <cell r="R446">
            <v>12.259192362985859</v>
          </cell>
          <cell r="S446">
            <v>13.328763383000503</v>
          </cell>
        </row>
        <row r="447">
          <cell r="A447">
            <v>444</v>
          </cell>
          <cell r="R447">
            <v>12.263960561134878</v>
          </cell>
          <cell r="S447">
            <v>13.326359808854244</v>
          </cell>
        </row>
        <row r="448">
          <cell r="A448">
            <v>445</v>
          </cell>
          <cell r="R448">
            <v>12.268728759283901</v>
          </cell>
          <cell r="S448">
            <v>13.323977752340435</v>
          </cell>
        </row>
        <row r="449">
          <cell r="A449">
            <v>446</v>
          </cell>
          <cell r="R449">
            <v>12.273496957432917</v>
          </cell>
          <cell r="S449">
            <v>13.321617068721634</v>
          </cell>
        </row>
        <row r="450">
          <cell r="A450">
            <v>447</v>
          </cell>
          <cell r="R450">
            <v>12.27826515558194</v>
          </cell>
          <cell r="S450">
            <v>13.319277614555611</v>
          </cell>
        </row>
        <row r="451">
          <cell r="A451">
            <v>448</v>
          </cell>
          <cell r="R451">
            <v>12.283033353730959</v>
          </cell>
          <cell r="S451">
            <v>13.316959247680833</v>
          </cell>
        </row>
        <row r="452">
          <cell r="A452">
            <v>449</v>
          </cell>
          <cell r="R452">
            <v>12.28780155187998</v>
          </cell>
          <cell r="S452">
            <v>13.31466182720227</v>
          </cell>
        </row>
        <row r="453">
          <cell r="A453">
            <v>450</v>
          </cell>
          <cell r="R453">
            <v>12.292569750028999</v>
          </cell>
          <cell r="S453">
            <v>13.312385213477276</v>
          </cell>
        </row>
        <row r="454">
          <cell r="A454">
            <v>451</v>
          </cell>
          <cell r="R454">
            <v>12.29733794817802</v>
          </cell>
          <cell r="S454">
            <v>13.310129268101726</v>
          </cell>
        </row>
        <row r="455">
          <cell r="A455">
            <v>452</v>
          </cell>
          <cell r="R455">
            <v>12.302106146327038</v>
          </cell>
          <cell r="S455">
            <v>13.307893853896308</v>
          </cell>
        </row>
        <row r="456">
          <cell r="A456">
            <v>453</v>
          </cell>
          <cell r="R456">
            <v>12.306874344476057</v>
          </cell>
          <cell r="S456">
            <v>13.305678834893008</v>
          </cell>
        </row>
        <row r="457">
          <cell r="A457">
            <v>454</v>
          </cell>
          <cell r="R457">
            <v>12.311642542625078</v>
          </cell>
          <cell r="S457">
            <v>13.303484076321768</v>
          </cell>
        </row>
        <row r="458">
          <cell r="A458">
            <v>455</v>
          </cell>
          <cell r="R458">
            <v>12.316410740774097</v>
          </cell>
          <cell r="S458">
            <v>13.301309444597326</v>
          </cell>
        </row>
        <row r="459">
          <cell r="A459">
            <v>456</v>
          </cell>
          <cell r="R459">
            <v>12.32117893892312</v>
          </cell>
          <cell r="S459">
            <v>13.299154807306209</v>
          </cell>
        </row>
        <row r="460">
          <cell r="A460">
            <v>457</v>
          </cell>
          <cell r="R460">
            <v>12.325947137072136</v>
          </cell>
          <cell r="S460">
            <v>13.297020033193936</v>
          </cell>
        </row>
        <row r="461">
          <cell r="A461">
            <v>458</v>
          </cell>
          <cell r="R461">
            <v>12.330715335221159</v>
          </cell>
          <cell r="S461">
            <v>13.294904992152345</v>
          </cell>
        </row>
        <row r="462">
          <cell r="A462">
            <v>459</v>
          </cell>
          <cell r="R462">
            <v>12.335483533370176</v>
          </cell>
          <cell r="S462">
            <v>13.292809555207125</v>
          </cell>
        </row>
        <row r="463">
          <cell r="A463">
            <v>460</v>
          </cell>
          <cell r="R463">
            <v>12.340251731519199</v>
          </cell>
          <cell r="S463">
            <v>13.290733594505467</v>
          </cell>
        </row>
        <row r="464">
          <cell r="A464">
            <v>461</v>
          </cell>
          <cell r="R464">
            <v>12.345019929668219</v>
          </cell>
          <cell r="S464">
            <v>13.288676983303921</v>
          </cell>
        </row>
        <row r="465">
          <cell r="A465">
            <v>462</v>
          </cell>
          <cell r="R465">
            <v>12.34978812781724</v>
          </cell>
          <cell r="S465">
            <v>13.286639595956389</v>
          </cell>
        </row>
        <row r="466">
          <cell r="A466">
            <v>463</v>
          </cell>
          <cell r="R466">
            <v>12.354556325966259</v>
          </cell>
          <cell r="S466">
            <v>13.284621307902256</v>
          </cell>
        </row>
        <row r="467">
          <cell r="A467">
            <v>464</v>
          </cell>
          <cell r="R467">
            <v>12.359324524115278</v>
          </cell>
          <cell r="S467">
            <v>13.282621995654708</v>
          </cell>
        </row>
        <row r="468">
          <cell r="A468">
            <v>465</v>
          </cell>
          <cell r="R468">
            <v>12.364092722264298</v>
          </cell>
          <cell r="S468">
            <v>13.280641536789192</v>
          </cell>
        </row>
        <row r="469">
          <cell r="A469">
            <v>466</v>
          </cell>
          <cell r="R469">
            <v>12.368860920413319</v>
          </cell>
          <cell r="S469">
            <v>13.278679809932004</v>
          </cell>
        </row>
        <row r="470">
          <cell r="A470">
            <v>467</v>
          </cell>
          <cell r="R470">
            <v>12.373629118562338</v>
          </cell>
          <cell r="S470">
            <v>13.276736694749038</v>
          </cell>
        </row>
        <row r="471">
          <cell r="A471">
            <v>468</v>
          </cell>
          <cell r="R471">
            <v>12.378397316711361</v>
          </cell>
          <cell r="S471">
            <v>13.274812071934697</v>
          </cell>
        </row>
        <row r="472">
          <cell r="A472">
            <v>469</v>
          </cell>
          <cell r="R472">
            <v>12.383165514860377</v>
          </cell>
          <cell r="S472">
            <v>13.272905823200901</v>
          </cell>
        </row>
        <row r="473">
          <cell r="A473">
            <v>470</v>
          </cell>
          <cell r="R473">
            <v>12.387933713009399</v>
          </cell>
          <cell r="S473">
            <v>13.271017831266297</v>
          </cell>
        </row>
        <row r="474">
          <cell r="A474">
            <v>471</v>
          </cell>
          <cell r="R474">
            <v>12.392701911158419</v>
          </cell>
          <cell r="S474">
            <v>13.269147979845526</v>
          </cell>
        </row>
        <row r="475">
          <cell r="A475">
            <v>472</v>
          </cell>
          <cell r="R475">
            <v>12.39747010930744</v>
          </cell>
          <cell r="S475">
            <v>13.26729615363872</v>
          </cell>
        </row>
        <row r="476">
          <cell r="A476">
            <v>473</v>
          </cell>
          <cell r="R476">
            <v>12.402238307456459</v>
          </cell>
          <cell r="S476">
            <v>13.265462238321051</v>
          </cell>
        </row>
        <row r="477">
          <cell r="A477">
            <v>474</v>
          </cell>
          <cell r="R477">
            <v>12.40700650560548</v>
          </cell>
          <cell r="S477">
            <v>13.263646120532467</v>
          </cell>
        </row>
        <row r="478">
          <cell r="A478">
            <v>475</v>
          </cell>
          <cell r="R478">
            <v>12.411774703754498</v>
          </cell>
          <cell r="S478">
            <v>13.261847687867514</v>
          </cell>
        </row>
        <row r="479">
          <cell r="A479">
            <v>476</v>
          </cell>
          <cell r="R479">
            <v>12.416542901903519</v>
          </cell>
          <cell r="S479">
            <v>13.260066828865329</v>
          </cell>
        </row>
        <row r="480">
          <cell r="A480">
            <v>477</v>
          </cell>
          <cell r="R480">
            <v>12.421311100052538</v>
          </cell>
          <cell r="S480">
            <v>13.258303432999737</v>
          </cell>
        </row>
        <row r="481">
          <cell r="A481">
            <v>478</v>
          </cell>
          <cell r="R481">
            <v>12.426079298201557</v>
          </cell>
          <cell r="S481">
            <v>13.256557390669462</v>
          </cell>
        </row>
        <row r="482">
          <cell r="A482">
            <v>479</v>
          </cell>
          <cell r="R482">
            <v>12.43084749635058</v>
          </cell>
          <cell r="S482">
            <v>13.254828593188472</v>
          </cell>
        </row>
        <row r="483">
          <cell r="A483">
            <v>480</v>
          </cell>
          <cell r="R483">
            <v>12.435615694499599</v>
          </cell>
          <cell r="S483">
            <v>13.253116932776466</v>
          </cell>
        </row>
        <row r="484">
          <cell r="A484">
            <v>481</v>
          </cell>
          <cell r="R484">
            <v>12.440383892648617</v>
          </cell>
          <cell r="S484">
            <v>13.251422302549434</v>
          </cell>
        </row>
        <row r="485">
          <cell r="A485">
            <v>482</v>
          </cell>
          <cell r="R485">
            <v>12.445152090797636</v>
          </cell>
          <cell r="S485">
            <v>13.249744596510377</v>
          </cell>
        </row>
        <row r="486">
          <cell r="A486">
            <v>483</v>
          </cell>
          <cell r="R486">
            <v>12.449920288946659</v>
          </cell>
          <cell r="S486">
            <v>13.248083709540111</v>
          </cell>
        </row>
        <row r="487">
          <cell r="A487">
            <v>484</v>
          </cell>
          <cell r="R487">
            <v>12.454688487095678</v>
          </cell>
          <cell r="S487">
            <v>13.246439537388213</v>
          </cell>
        </row>
        <row r="488">
          <cell r="A488">
            <v>485</v>
          </cell>
          <cell r="R488">
            <v>12.4594566852447</v>
          </cell>
          <cell r="S488">
            <v>13.244811976664051</v>
          </cell>
        </row>
        <row r="489">
          <cell r="A489">
            <v>486</v>
          </cell>
          <cell r="R489">
            <v>12.464224883393717</v>
          </cell>
          <cell r="S489">
            <v>13.243200924827947</v>
          </cell>
        </row>
        <row r="490">
          <cell r="A490">
            <v>487</v>
          </cell>
          <cell r="R490">
            <v>12.468993081542738</v>
          </cell>
          <cell r="S490">
            <v>13.241606280182449</v>
          </cell>
        </row>
        <row r="491">
          <cell r="A491">
            <v>488</v>
          </cell>
          <cell r="R491">
            <v>12.473761279691757</v>
          </cell>
          <cell r="S491">
            <v>13.240027941863667</v>
          </cell>
        </row>
        <row r="492">
          <cell r="A492">
            <v>489</v>
          </cell>
          <cell r="R492">
            <v>12.478529477840778</v>
          </cell>
          <cell r="S492">
            <v>13.238465809832793</v>
          </cell>
        </row>
        <row r="493">
          <cell r="A493">
            <v>490</v>
          </cell>
          <cell r="R493">
            <v>12.483297675989798</v>
          </cell>
          <cell r="S493">
            <v>13.236919784867657</v>
          </cell>
        </row>
        <row r="494">
          <cell r="A494">
            <v>491</v>
          </cell>
          <cell r="R494">
            <v>12.488065874138821</v>
          </cell>
          <cell r="S494">
            <v>13.235389768554411</v>
          </cell>
        </row>
        <row r="495">
          <cell r="A495">
            <v>492</v>
          </cell>
          <cell r="R495">
            <v>12.49283407228784</v>
          </cell>
          <cell r="S495">
            <v>13.233875663279328</v>
          </cell>
        </row>
        <row r="496">
          <cell r="A496">
            <v>493</v>
          </cell>
          <cell r="R496">
            <v>12.497602270436859</v>
          </cell>
          <cell r="S496">
            <v>13.232377372220668</v>
          </cell>
        </row>
        <row r="497">
          <cell r="A497">
            <v>494</v>
          </cell>
          <cell r="R497">
            <v>12.502370468585879</v>
          </cell>
          <cell r="S497">
            <v>13.230894799340692</v>
          </cell>
        </row>
        <row r="498">
          <cell r="A498">
            <v>495</v>
          </cell>
          <cell r="R498">
            <v>12.5071386667349</v>
          </cell>
          <cell r="S498">
            <v>13.229427849377702</v>
          </cell>
        </row>
        <row r="499">
          <cell r="A499">
            <v>496</v>
          </cell>
          <cell r="R499">
            <v>12.511906864883919</v>
          </cell>
          <cell r="S499">
            <v>13.22797642783825</v>
          </cell>
        </row>
        <row r="500">
          <cell r="A500">
            <v>497</v>
          </cell>
          <cell r="R500">
            <v>12.51667506303294</v>
          </cell>
          <cell r="S500">
            <v>13.226540440989396</v>
          </cell>
        </row>
        <row r="501">
          <cell r="A501">
            <v>498</v>
          </cell>
          <cell r="R501">
            <v>12.521443261181957</v>
          </cell>
          <cell r="S501">
            <v>13.225119795851077</v>
          </cell>
        </row>
        <row r="502">
          <cell r="A502">
            <v>499</v>
          </cell>
          <cell r="R502">
            <v>12.526211459330979</v>
          </cell>
          <cell r="S502">
            <v>13.223714400188562</v>
          </cell>
        </row>
        <row r="503">
          <cell r="A503">
            <v>500</v>
          </cell>
          <cell r="R503">
            <v>12.530979657479998</v>
          </cell>
          <cell r="S503">
            <v>13.222324162505</v>
          </cell>
        </row>
        <row r="504">
          <cell r="A504">
            <v>501</v>
          </cell>
          <cell r="R504">
            <v>12.535747855629021</v>
          </cell>
          <cell r="S504">
            <v>13.220948992034041</v>
          </cell>
        </row>
        <row r="505">
          <cell r="A505">
            <v>502</v>
          </cell>
          <cell r="R505">
            <v>12.54051605377804</v>
          </cell>
          <cell r="S505">
            <v>13.219588798732584</v>
          </cell>
        </row>
        <row r="506">
          <cell r="A506">
            <v>503</v>
          </cell>
          <cell r="R506">
            <v>12.545284251927056</v>
          </cell>
          <cell r="S506">
            <v>13.21824349327358</v>
          </cell>
        </row>
        <row r="507">
          <cell r="A507">
            <v>504</v>
          </cell>
          <cell r="R507">
            <v>12.550052450076077</v>
          </cell>
          <cell r="S507">
            <v>13.216912987038913</v>
          </cell>
        </row>
        <row r="508">
          <cell r="A508">
            <v>505</v>
          </cell>
          <cell r="R508">
            <v>12.554820648225096</v>
          </cell>
          <cell r="S508">
            <v>13.2155971921124</v>
          </cell>
        </row>
        <row r="509">
          <cell r="A509">
            <v>506</v>
          </cell>
          <cell r="R509">
            <v>12.559588846374119</v>
          </cell>
          <cell r="S509">
            <v>13.214296021272849</v>
          </cell>
        </row>
        <row r="510">
          <cell r="A510">
            <v>507</v>
          </cell>
          <cell r="R510">
            <v>12.564357044523138</v>
          </cell>
          <cell r="S510">
            <v>13.213009387987203</v>
          </cell>
        </row>
        <row r="511">
          <cell r="A511">
            <v>508</v>
          </cell>
          <cell r="R511">
            <v>12.569125242672159</v>
          </cell>
          <cell r="S511">
            <v>13.211737206403756</v>
          </cell>
        </row>
        <row r="512">
          <cell r="A512">
            <v>509</v>
          </cell>
          <cell r="R512">
            <v>12.573893440821179</v>
          </cell>
          <cell r="S512">
            <v>13.210479391345492</v>
          </cell>
        </row>
        <row r="513">
          <cell r="A513">
            <v>510</v>
          </cell>
          <cell r="R513">
            <v>12.578661638970198</v>
          </cell>
          <cell r="S513">
            <v>13.209235858303433</v>
          </cell>
        </row>
        <row r="514">
          <cell r="A514">
            <v>511</v>
          </cell>
          <cell r="R514">
            <v>12.583429837119217</v>
          </cell>
          <cell r="S514">
            <v>13.208006523430129</v>
          </cell>
        </row>
        <row r="515">
          <cell r="A515">
            <v>512</v>
          </cell>
          <cell r="R515">
            <v>12.588198035268238</v>
          </cell>
          <cell r="S515">
            <v>13.206791303533183</v>
          </cell>
        </row>
        <row r="516">
          <cell r="A516">
            <v>513</v>
          </cell>
          <cell r="R516">
            <v>12.592966233417258</v>
          </cell>
          <cell r="S516">
            <v>13.205590116068869</v>
          </cell>
        </row>
        <row r="517">
          <cell r="A517">
            <v>514</v>
          </cell>
          <cell r="R517">
            <v>12.59773443156628</v>
          </cell>
          <cell r="S517">
            <v>13.204402879135841</v>
          </cell>
        </row>
        <row r="518">
          <cell r="A518">
            <v>515</v>
          </cell>
          <cell r="R518">
            <v>12.602502629715296</v>
          </cell>
          <cell r="S518">
            <v>13.203229511468859</v>
          </cell>
        </row>
        <row r="519">
          <cell r="A519">
            <v>516</v>
          </cell>
          <cell r="R519">
            <v>12.607270827864319</v>
          </cell>
          <cell r="S519">
            <v>13.202069932432661</v>
          </cell>
        </row>
        <row r="520">
          <cell r="A520">
            <v>517</v>
          </cell>
          <cell r="R520">
            <v>12.612039026013338</v>
          </cell>
          <cell r="S520">
            <v>13.200924062015845</v>
          </cell>
        </row>
        <row r="521">
          <cell r="A521">
            <v>518</v>
          </cell>
          <cell r="R521">
            <v>12.616807224162359</v>
          </cell>
          <cell r="S521">
            <v>13.199791820824863</v>
          </cell>
        </row>
        <row r="522">
          <cell r="A522">
            <v>519</v>
          </cell>
          <cell r="R522">
            <v>12.621575422311379</v>
          </cell>
          <cell r="S522">
            <v>13.19867313007807</v>
          </cell>
        </row>
        <row r="523">
          <cell r="A523">
            <v>520</v>
          </cell>
          <cell r="R523">
            <v>12.6263436204604</v>
          </cell>
          <cell r="S523">
            <v>13.197567911599817</v>
          </cell>
        </row>
        <row r="524">
          <cell r="A524">
            <v>521</v>
          </cell>
          <cell r="R524">
            <v>12.631111818609419</v>
          </cell>
          <cell r="S524">
            <v>13.196476087814661</v>
          </cell>
        </row>
        <row r="525">
          <cell r="A525">
            <v>522</v>
          </cell>
          <cell r="R525">
            <v>12.635880016758438</v>
          </cell>
          <cell r="S525">
            <v>13.195397581741615</v>
          </cell>
        </row>
        <row r="526">
          <cell r="A526">
            <v>523</v>
          </cell>
          <cell r="R526">
            <v>12.640648214907458</v>
          </cell>
          <cell r="S526">
            <v>13.19433231698844</v>
          </cell>
        </row>
        <row r="527">
          <cell r="A527">
            <v>524</v>
          </cell>
          <cell r="R527">
            <v>12.645416413056481</v>
          </cell>
          <cell r="S527">
            <v>13.193280217746064</v>
          </cell>
        </row>
        <row r="528">
          <cell r="A528">
            <v>525</v>
          </cell>
          <cell r="R528">
            <v>12.6501846112055</v>
          </cell>
          <cell r="S528">
            <v>13.19224120878299</v>
          </cell>
        </row>
        <row r="529">
          <cell r="A529">
            <v>526</v>
          </cell>
          <cell r="R529">
            <v>12.654952809354521</v>
          </cell>
          <cell r="S529">
            <v>13.191215215439824</v>
          </cell>
        </row>
        <row r="530">
          <cell r="A530">
            <v>527</v>
          </cell>
          <cell r="R530">
            <v>12.659721007503537</v>
          </cell>
          <cell r="S530">
            <v>13.190202163623868</v>
          </cell>
        </row>
        <row r="531">
          <cell r="A531">
            <v>528</v>
          </cell>
          <cell r="R531">
            <v>12.664489205652556</v>
          </cell>
          <cell r="S531">
            <v>13.189201979803705</v>
          </cell>
        </row>
        <row r="532">
          <cell r="A532">
            <v>529</v>
          </cell>
          <cell r="R532">
            <v>12.669257403801579</v>
          </cell>
          <cell r="S532">
            <v>13.188214591003936</v>
          </cell>
        </row>
        <row r="533">
          <cell r="A533">
            <v>530</v>
          </cell>
          <cell r="R533">
            <v>12.674025601950598</v>
          </cell>
          <cell r="S533">
            <v>13.187239924799922</v>
          </cell>
        </row>
        <row r="534">
          <cell r="A534">
            <v>531</v>
          </cell>
          <cell r="R534">
            <v>12.678793800099619</v>
          </cell>
          <cell r="S534">
            <v>13.186277909312585</v>
          </cell>
        </row>
        <row r="535">
          <cell r="A535">
            <v>532</v>
          </cell>
          <cell r="R535">
            <v>12.683561998248637</v>
          </cell>
          <cell r="S535">
            <v>13.185328473203304</v>
          </cell>
        </row>
        <row r="536">
          <cell r="A536">
            <v>533</v>
          </cell>
          <cell r="R536">
            <v>12.688330196397658</v>
          </cell>
          <cell r="S536">
            <v>13.184391545668817</v>
          </cell>
        </row>
        <row r="537">
          <cell r="A537">
            <v>534</v>
          </cell>
          <cell r="R537">
            <v>12.693098394546677</v>
          </cell>
          <cell r="S537">
            <v>13.183467056436239</v>
          </cell>
        </row>
        <row r="538">
          <cell r="A538">
            <v>535</v>
          </cell>
          <cell r="R538">
            <v>12.697866592695698</v>
          </cell>
          <cell r="S538">
            <v>13.182554935758082</v>
          </cell>
        </row>
        <row r="539">
          <cell r="A539">
            <v>536</v>
          </cell>
          <cell r="R539">
            <v>12.702634790844717</v>
          </cell>
          <cell r="S539">
            <v>13.181655114407359</v>
          </cell>
        </row>
        <row r="540">
          <cell r="A540">
            <v>537</v>
          </cell>
          <cell r="R540">
            <v>12.70740298899374</v>
          </cell>
          <cell r="S540">
            <v>13.180767523672744</v>
          </cell>
        </row>
        <row r="541">
          <cell r="A541">
            <v>538</v>
          </cell>
          <cell r="R541">
            <v>12.71217118714276</v>
          </cell>
          <cell r="S541">
            <v>13.179892095353777</v>
          </cell>
        </row>
        <row r="542">
          <cell r="A542">
            <v>539</v>
          </cell>
          <cell r="R542">
            <v>12.716939385291779</v>
          </cell>
          <cell r="S542">
            <v>13.17902876175612</v>
          </cell>
        </row>
        <row r="543">
          <cell r="A543">
            <v>540</v>
          </cell>
          <cell r="R543">
            <v>12.721707583440798</v>
          </cell>
          <cell r="S543">
            <v>13.17817745568688</v>
          </cell>
        </row>
        <row r="544">
          <cell r="A544">
            <v>541</v>
          </cell>
          <cell r="R544">
            <v>12.726475781589819</v>
          </cell>
          <cell r="S544">
            <v>13.177338110449966</v>
          </cell>
        </row>
        <row r="545">
          <cell r="A545">
            <v>542</v>
          </cell>
          <cell r="R545">
            <v>12.731243979738839</v>
          </cell>
          <cell r="S545">
            <v>13.176510659841506</v>
          </cell>
        </row>
        <row r="546">
          <cell r="A546">
            <v>543</v>
          </cell>
          <cell r="R546">
            <v>12.73601217788786</v>
          </cell>
          <cell r="S546">
            <v>13.175695038145319</v>
          </cell>
        </row>
        <row r="547">
          <cell r="A547">
            <v>544</v>
          </cell>
          <cell r="R547">
            <v>12.740780376036877</v>
          </cell>
          <cell r="S547">
            <v>13.174891180128439</v>
          </cell>
        </row>
        <row r="548">
          <cell r="A548">
            <v>545</v>
          </cell>
          <cell r="R548">
            <v>12.745548574185898</v>
          </cell>
          <cell r="S548">
            <v>13.174099021036662</v>
          </cell>
        </row>
        <row r="549">
          <cell r="A549">
            <v>546</v>
          </cell>
          <cell r="R549">
            <v>12.750316772334918</v>
          </cell>
          <cell r="S549">
            <v>13.173318496590188</v>
          </cell>
        </row>
        <row r="550">
          <cell r="A550">
            <v>547</v>
          </cell>
          <cell r="R550">
            <v>12.75508497048394</v>
          </cell>
          <cell r="S550">
            <v>13.172549542979255</v>
          </cell>
        </row>
        <row r="551">
          <cell r="A551">
            <v>548</v>
          </cell>
          <cell r="R551">
            <v>12.75985316863296</v>
          </cell>
          <cell r="S551">
            <v>13.171792096859875</v>
          </cell>
        </row>
        <row r="552">
          <cell r="A552">
            <v>549</v>
          </cell>
          <cell r="R552">
            <v>12.764621366781981</v>
          </cell>
          <cell r="S552">
            <v>13.171046095349578</v>
          </cell>
        </row>
        <row r="553">
          <cell r="A553">
            <v>550</v>
          </cell>
          <cell r="R553">
            <v>12.769389564930997</v>
          </cell>
          <cell r="S553">
            <v>13.170311476023224</v>
          </cell>
        </row>
        <row r="554">
          <cell r="A554">
            <v>551</v>
          </cell>
          <cell r="R554">
            <v>12.774157763080019</v>
          </cell>
          <cell r="S554">
            <v>13.169588176908858</v>
          </cell>
        </row>
        <row r="555">
          <cell r="A555">
            <v>552</v>
          </cell>
          <cell r="R555">
            <v>12.778925961229039</v>
          </cell>
          <cell r="S555">
            <v>13.168876136483574</v>
          </cell>
        </row>
        <row r="556">
          <cell r="A556">
            <v>553</v>
          </cell>
          <cell r="R556">
            <v>12.78369415937806</v>
          </cell>
          <cell r="S556">
            <v>13.168175293669508</v>
          </cell>
        </row>
        <row r="557">
          <cell r="A557">
            <v>554</v>
          </cell>
          <cell r="R557">
            <v>12.788462357527079</v>
          </cell>
          <cell r="S557">
            <v>13.167485587829766</v>
          </cell>
        </row>
        <row r="558">
          <cell r="A558">
            <v>555</v>
          </cell>
          <cell r="R558">
            <v>12.793230555676098</v>
          </cell>
          <cell r="S558">
            <v>13.166806958764489</v>
          </cell>
        </row>
        <row r="559">
          <cell r="A559">
            <v>556</v>
          </cell>
          <cell r="R559">
            <v>12.797998753825118</v>
          </cell>
          <cell r="S559">
            <v>13.16613934670691</v>
          </cell>
        </row>
        <row r="560">
          <cell r="A560">
            <v>557</v>
          </cell>
          <cell r="R560">
            <v>12.802766951974137</v>
          </cell>
          <cell r="S560">
            <v>13.165482692319468</v>
          </cell>
        </row>
        <row r="561">
          <cell r="A561">
            <v>558</v>
          </cell>
          <cell r="R561">
            <v>12.807535150123158</v>
          </cell>
          <cell r="S561">
            <v>13.16483693668995</v>
          </cell>
        </row>
        <row r="562">
          <cell r="A562">
            <v>559</v>
          </cell>
          <cell r="R562">
            <v>12.812303348272177</v>
          </cell>
          <cell r="S562">
            <v>13.164202021327709</v>
          </cell>
        </row>
        <row r="563">
          <cell r="A563">
            <v>560</v>
          </cell>
          <cell r="R563">
            <v>12.8170715464212</v>
          </cell>
          <cell r="S563">
            <v>13.163577888159883</v>
          </cell>
        </row>
        <row r="564">
          <cell r="A564">
            <v>561</v>
          </cell>
          <cell r="R564">
            <v>12.821839744570216</v>
          </cell>
          <cell r="S564">
            <v>13.162964479527682</v>
          </cell>
        </row>
        <row r="565">
          <cell r="A565">
            <v>562</v>
          </cell>
          <cell r="R565">
            <v>12.826607942719239</v>
          </cell>
          <cell r="S565">
            <v>13.1623617381827</v>
          </cell>
        </row>
        <row r="566">
          <cell r="A566">
            <v>563</v>
          </cell>
          <cell r="R566">
            <v>12.831376140868258</v>
          </cell>
          <cell r="S566">
            <v>13.161769607283251</v>
          </cell>
        </row>
        <row r="567">
          <cell r="A567">
            <v>564</v>
          </cell>
          <cell r="R567">
            <v>12.836144339017279</v>
          </cell>
          <cell r="S567">
            <v>13.161188030390802</v>
          </cell>
        </row>
        <row r="568">
          <cell r="A568">
            <v>565</v>
          </cell>
          <cell r="R568">
            <v>12.840912537166298</v>
          </cell>
          <cell r="S568">
            <v>13.160616951466379</v>
          </cell>
        </row>
        <row r="569">
          <cell r="A569">
            <v>566</v>
          </cell>
          <cell r="R569">
            <v>12.84568073531532</v>
          </cell>
          <cell r="S569">
            <v>13.160056314867044</v>
          </cell>
        </row>
        <row r="570">
          <cell r="A570">
            <v>567</v>
          </cell>
          <cell r="R570">
            <v>12.850448933464339</v>
          </cell>
          <cell r="S570">
            <v>13.159506065342388</v>
          </cell>
        </row>
        <row r="571">
          <cell r="A571">
            <v>568</v>
          </cell>
          <cell r="R571">
            <v>12.855217131613358</v>
          </cell>
          <cell r="S571">
            <v>13.158966148031116</v>
          </cell>
        </row>
        <row r="572">
          <cell r="A572">
            <v>569</v>
          </cell>
          <cell r="R572">
            <v>12.859985329762377</v>
          </cell>
          <cell r="S572">
            <v>13.158436508457577</v>
          </cell>
        </row>
        <row r="573">
          <cell r="A573">
            <v>570</v>
          </cell>
          <cell r="R573">
            <v>12.8647535279114</v>
          </cell>
          <cell r="S573">
            <v>13.157917092528422</v>
          </cell>
        </row>
        <row r="574">
          <cell r="A574">
            <v>571</v>
          </cell>
          <cell r="R574">
            <v>12.869521726060418</v>
          </cell>
          <cell r="S574">
            <v>13.157407846529221</v>
          </cell>
        </row>
        <row r="575">
          <cell r="A575">
            <v>572</v>
          </cell>
          <cell r="R575">
            <v>12.874289924209441</v>
          </cell>
          <cell r="S575">
            <v>13.156908717121187</v>
          </cell>
        </row>
        <row r="576">
          <cell r="A576">
            <v>573</v>
          </cell>
          <cell r="R576">
            <v>12.879058122358456</v>
          </cell>
          <cell r="S576">
            <v>13.156419651337877</v>
          </cell>
        </row>
        <row r="577">
          <cell r="A577">
            <v>574</v>
          </cell>
          <cell r="R577">
            <v>12.883826320507479</v>
          </cell>
          <cell r="S577">
            <v>13.155940596581942</v>
          </cell>
        </row>
        <row r="578">
          <cell r="A578">
            <v>575</v>
          </cell>
          <cell r="R578">
            <v>12.888594518656499</v>
          </cell>
          <cell r="S578">
            <v>13.155471500621944</v>
          </cell>
        </row>
        <row r="579">
          <cell r="A579">
            <v>576</v>
          </cell>
          <cell r="R579">
            <v>12.89336271680552</v>
          </cell>
          <cell r="S579">
            <v>13.155012311589148</v>
          </cell>
        </row>
        <row r="580">
          <cell r="A580">
            <v>577</v>
          </cell>
          <cell r="R580">
            <v>12.898130914954539</v>
          </cell>
          <cell r="S580">
            <v>13.154562977974399</v>
          </cell>
        </row>
        <row r="581">
          <cell r="A581">
            <v>578</v>
          </cell>
          <cell r="R581">
            <v>12.90289911310356</v>
          </cell>
          <cell r="S581">
            <v>13.154123448625013</v>
          </cell>
        </row>
        <row r="582">
          <cell r="A582">
            <v>579</v>
          </cell>
          <cell r="R582">
            <v>12.907667311252577</v>
          </cell>
          <cell r="S582">
            <v>13.153693672741685</v>
          </cell>
        </row>
        <row r="583">
          <cell r="A583">
            <v>580</v>
          </cell>
          <cell r="R583">
            <v>12.912435509401597</v>
          </cell>
          <cell r="S583">
            <v>13.153273599875453</v>
          </cell>
        </row>
        <row r="584">
          <cell r="A584">
            <v>581</v>
          </cell>
          <cell r="R584">
            <v>12.917203707550618</v>
          </cell>
          <cell r="S584">
            <v>13.152863179924685</v>
          </cell>
        </row>
        <row r="585">
          <cell r="A585">
            <v>582</v>
          </cell>
          <cell r="R585">
            <v>12.921971905699637</v>
          </cell>
          <cell r="S585">
            <v>13.152462363132067</v>
          </cell>
        </row>
        <row r="586">
          <cell r="A586">
            <v>583</v>
          </cell>
          <cell r="R586">
            <v>12.92674010384866</v>
          </cell>
          <cell r="S586">
            <v>13.152071100081711</v>
          </cell>
        </row>
        <row r="587">
          <cell r="A587">
            <v>584</v>
          </cell>
          <cell r="R587">
            <v>12.931508301997679</v>
          </cell>
          <cell r="S587">
            <v>13.151689341696166</v>
          </cell>
        </row>
        <row r="588">
          <cell r="A588">
            <v>585</v>
          </cell>
          <cell r="R588">
            <v>12.936276500146699</v>
          </cell>
          <cell r="S588">
            <v>13.151317039233561</v>
          </cell>
        </row>
        <row r="589">
          <cell r="A589">
            <v>586</v>
          </cell>
          <cell r="R589">
            <v>12.941044698295718</v>
          </cell>
          <cell r="S589">
            <v>13.150954144284739</v>
          </cell>
        </row>
        <row r="590">
          <cell r="A590">
            <v>587</v>
          </cell>
          <cell r="R590">
            <v>12.945812896444739</v>
          </cell>
          <cell r="S590">
            <v>13.150600608770398</v>
          </cell>
        </row>
        <row r="591">
          <cell r="A591">
            <v>588</v>
          </cell>
          <cell r="R591">
            <v>12.950581094593758</v>
          </cell>
          <cell r="S591">
            <v>13.15025638493834</v>
          </cell>
        </row>
        <row r="592">
          <cell r="A592">
            <v>589</v>
          </cell>
          <cell r="R592">
            <v>12.955349292742779</v>
          </cell>
          <cell r="S592">
            <v>13.149921425360635</v>
          </cell>
        </row>
        <row r="593">
          <cell r="A593">
            <v>590</v>
          </cell>
          <cell r="R593">
            <v>12.960117490891797</v>
          </cell>
          <cell r="S593">
            <v>13.149595682930899</v>
          </cell>
        </row>
        <row r="594">
          <cell r="A594">
            <v>591</v>
          </cell>
          <cell r="R594">
            <v>12.964885689040818</v>
          </cell>
          <cell r="S594">
            <v>13.149279110861583</v>
          </cell>
        </row>
        <row r="595">
          <cell r="A595">
            <v>592</v>
          </cell>
          <cell r="R595">
            <v>12.969653887189837</v>
          </cell>
          <cell r="S595">
            <v>13.148971662681273</v>
          </cell>
        </row>
        <row r="596">
          <cell r="A596">
            <v>593</v>
          </cell>
          <cell r="R596">
            <v>12.97442208533886</v>
          </cell>
          <cell r="S596">
            <v>13.148673292231999</v>
          </cell>
        </row>
        <row r="597">
          <cell r="A597">
            <v>594</v>
          </cell>
          <cell r="R597">
            <v>12.979190283487878</v>
          </cell>
          <cell r="S597">
            <v>13.148383953666649</v>
          </cell>
        </row>
        <row r="598">
          <cell r="A598">
            <v>595</v>
          </cell>
          <cell r="R598">
            <v>12.9839584816369</v>
          </cell>
          <cell r="S598">
            <v>13.148103601446307</v>
          </cell>
        </row>
        <row r="599">
          <cell r="A599">
            <v>596</v>
          </cell>
          <cell r="R599">
            <v>12.98872667978592</v>
          </cell>
          <cell r="S599">
            <v>13.147832190337692</v>
          </cell>
        </row>
        <row r="600">
          <cell r="A600">
            <v>597</v>
          </cell>
          <cell r="R600">
            <v>12.993494877934939</v>
          </cell>
          <cell r="S600">
            <v>13.147569675410592</v>
          </cell>
        </row>
        <row r="601">
          <cell r="A601">
            <v>598</v>
          </cell>
          <cell r="R601">
            <v>12.998263076083958</v>
          </cell>
          <cell r="S601">
            <v>13.14731601203534</v>
          </cell>
        </row>
        <row r="602">
          <cell r="A602">
            <v>599</v>
          </cell>
          <cell r="R602">
            <v>13.003031274232979</v>
          </cell>
          <cell r="S602">
            <v>13.147071155880289</v>
          </cell>
        </row>
        <row r="603">
          <cell r="A603">
            <v>600</v>
          </cell>
          <cell r="R603">
            <v>13.007799472381999</v>
          </cell>
          <cell r="S603">
            <v>13.146835062909332</v>
          </cell>
        </row>
        <row r="604">
          <cell r="A604">
            <v>601</v>
          </cell>
          <cell r="R604">
            <v>13.01256767053102</v>
          </cell>
          <cell r="S604">
            <v>13.146607689379463</v>
          </cell>
        </row>
        <row r="605">
          <cell r="A605">
            <v>602</v>
          </cell>
          <cell r="R605">
            <v>13.017335868680037</v>
          </cell>
          <cell r="S605">
            <v>13.146388991838309</v>
          </cell>
        </row>
        <row r="606">
          <cell r="A606">
            <v>603</v>
          </cell>
          <cell r="R606">
            <v>13.022104066829058</v>
          </cell>
          <cell r="S606">
            <v>13.146178927121751</v>
          </cell>
        </row>
        <row r="607">
          <cell r="A607">
            <v>604</v>
          </cell>
          <cell r="R607">
            <v>13.026872264978078</v>
          </cell>
          <cell r="S607">
            <v>13.14597745235152</v>
          </cell>
        </row>
        <row r="608">
          <cell r="A608">
            <v>605</v>
          </cell>
          <cell r="R608">
            <v>13.031640463127097</v>
          </cell>
          <cell r="S608">
            <v>13.145784524932846</v>
          </cell>
        </row>
        <row r="609">
          <cell r="A609">
            <v>606</v>
          </cell>
          <cell r="R609">
            <v>13.03640866127612</v>
          </cell>
          <cell r="S609">
            <v>13.145600102552102</v>
          </cell>
        </row>
        <row r="610">
          <cell r="A610">
            <v>607</v>
          </cell>
          <cell r="R610">
            <v>13.041176859425136</v>
          </cell>
          <cell r="S610">
            <v>13.145424143174507</v>
          </cell>
        </row>
        <row r="611">
          <cell r="A611">
            <v>608</v>
          </cell>
          <cell r="R611">
            <v>13.04594505757416</v>
          </cell>
          <cell r="S611">
            <v>13.145256605041817</v>
          </cell>
        </row>
        <row r="612">
          <cell r="A612">
            <v>609</v>
          </cell>
          <cell r="R612">
            <v>13.050713255723178</v>
          </cell>
          <cell r="S612">
            <v>13.145097446670073</v>
          </cell>
        </row>
        <row r="613">
          <cell r="A613">
            <v>610</v>
          </cell>
          <cell r="R613">
            <v>13.055481453872199</v>
          </cell>
          <cell r="S613">
            <v>13.144946626847327</v>
          </cell>
        </row>
        <row r="614">
          <cell r="A614">
            <v>611</v>
          </cell>
          <cell r="R614">
            <v>13.060249652021218</v>
          </cell>
          <cell r="S614">
            <v>13.144804104631453</v>
          </cell>
        </row>
        <row r="615">
          <cell r="A615">
            <v>612</v>
          </cell>
          <cell r="R615">
            <v>13.065017850170239</v>
          </cell>
          <cell r="S615">
            <v>13.144669839347896</v>
          </cell>
        </row>
        <row r="616">
          <cell r="A616">
            <v>613</v>
          </cell>
          <cell r="R616">
            <v>13.069786048319258</v>
          </cell>
          <cell r="S616">
            <v>13.144543790587532</v>
          </cell>
        </row>
        <row r="617">
          <cell r="A617">
            <v>614</v>
          </cell>
          <cell r="R617">
            <v>13.074554246468278</v>
          </cell>
          <cell r="S617">
            <v>13.144425918204481</v>
          </cell>
        </row>
        <row r="618">
          <cell r="A618">
            <v>615</v>
          </cell>
          <cell r="R618">
            <v>13.079322444617297</v>
          </cell>
          <cell r="S618">
            <v>13.144316182313977</v>
          </cell>
        </row>
        <row r="619">
          <cell r="A619">
            <v>616</v>
          </cell>
          <cell r="R619">
            <v>13.084090642766318</v>
          </cell>
          <cell r="S619">
            <v>13.144214543290239</v>
          </cell>
        </row>
        <row r="620">
          <cell r="A620">
            <v>617</v>
          </cell>
          <cell r="R620">
            <v>13.088858840915337</v>
          </cell>
          <cell r="S620">
            <v>13.144120961764386</v>
          </cell>
        </row>
        <row r="621">
          <cell r="A621">
            <v>618</v>
          </cell>
          <cell r="R621">
            <v>13.09362703906436</v>
          </cell>
          <cell r="S621">
            <v>13.144035398622359</v>
          </cell>
        </row>
        <row r="622">
          <cell r="A622">
            <v>619</v>
          </cell>
          <cell r="R622">
            <v>13.098395237213376</v>
          </cell>
          <cell r="S622">
            <v>13.143957815002837</v>
          </cell>
        </row>
        <row r="623">
          <cell r="A623">
            <v>620</v>
          </cell>
          <cell r="R623">
            <v>13.103163435362399</v>
          </cell>
          <cell r="S623">
            <v>13.143888172295229</v>
          </cell>
        </row>
        <row r="624">
          <cell r="A624">
            <v>621</v>
          </cell>
          <cell r="R624">
            <v>13.107931633511418</v>
          </cell>
          <cell r="S624">
            <v>13.143826432137651</v>
          </cell>
        </row>
        <row r="625">
          <cell r="A625">
            <v>622</v>
          </cell>
          <cell r="R625">
            <v>13.112699831660439</v>
          </cell>
          <cell r="S625">
            <v>13.143772556414898</v>
          </cell>
        </row>
        <row r="626">
          <cell r="A626">
            <v>623</v>
          </cell>
          <cell r="R626">
            <v>13.117468029809459</v>
          </cell>
          <cell r="S626">
            <v>13.143726507256499</v>
          </cell>
        </row>
        <row r="627">
          <cell r="A627">
            <v>624</v>
          </cell>
          <cell r="R627">
            <v>13.12223622795848</v>
          </cell>
          <cell r="S627">
            <v>13.143688247034753</v>
          </cell>
        </row>
        <row r="628">
          <cell r="A628">
            <v>625</v>
          </cell>
          <cell r="R628">
            <v>13.127004426107499</v>
          </cell>
          <cell r="S628">
            <v>13.143657738362748</v>
          </cell>
        </row>
        <row r="629">
          <cell r="A629">
            <v>626</v>
          </cell>
          <cell r="R629">
            <v>13.131772624256518</v>
          </cell>
          <cell r="S629">
            <v>13.14363494409249</v>
          </cell>
        </row>
        <row r="630">
          <cell r="A630">
            <v>627</v>
          </cell>
          <cell r="R630">
            <v>13.136540822405538</v>
          </cell>
          <cell r="S630">
            <v>13.143619827312968</v>
          </cell>
        </row>
        <row r="631">
          <cell r="A631">
            <v>628</v>
          </cell>
          <cell r="R631">
            <v>13.14130902055456</v>
          </cell>
          <cell r="S631">
            <v>13.143612351348263</v>
          </cell>
        </row>
        <row r="632">
          <cell r="A632">
            <v>629</v>
          </cell>
          <cell r="R632">
            <v>13.14607721870358</v>
          </cell>
          <cell r="S632">
            <v>13.14361247975571</v>
          </cell>
        </row>
        <row r="633">
          <cell r="A633">
            <v>630</v>
          </cell>
          <cell r="R633">
            <v>13.150845416852599</v>
          </cell>
          <cell r="S633">
            <v>13.143620176323996</v>
          </cell>
        </row>
        <row r="634">
          <cell r="A634">
            <v>631</v>
          </cell>
          <cell r="R634">
            <v>13.155613615001618</v>
          </cell>
          <cell r="S634">
            <v>13.143635405071388</v>
          </cell>
        </row>
        <row r="635">
          <cell r="A635">
            <v>632</v>
          </cell>
          <cell r="R635">
            <v>13.160381813150638</v>
          </cell>
          <cell r="S635">
            <v>13.143658130243864</v>
          </cell>
        </row>
        <row r="636">
          <cell r="A636">
            <v>633</v>
          </cell>
          <cell r="R636">
            <v>13.165150011299659</v>
          </cell>
          <cell r="S636">
            <v>13.143688316313344</v>
          </cell>
        </row>
        <row r="637">
          <cell r="A637">
            <v>634</v>
          </cell>
          <cell r="R637">
            <v>13.169918209448678</v>
          </cell>
          <cell r="S637">
            <v>13.143725927975902</v>
          </cell>
        </row>
        <row r="638">
          <cell r="A638">
            <v>635</v>
          </cell>
          <cell r="R638">
            <v>13.174686407597699</v>
          </cell>
          <cell r="S638">
            <v>13.143770930149991</v>
          </cell>
        </row>
        <row r="639">
          <cell r="A639">
            <v>636</v>
          </cell>
          <cell r="R639">
            <v>13.179454605746717</v>
          </cell>
          <cell r="S639">
            <v>13.143823287974714</v>
          </cell>
        </row>
        <row r="640">
          <cell r="A640">
            <v>637</v>
          </cell>
          <cell r="R640">
            <v>13.184222803895741</v>
          </cell>
          <cell r="S640">
            <v>13.143882966808063</v>
          </cell>
        </row>
        <row r="641">
          <cell r="A641">
            <v>638</v>
          </cell>
          <cell r="R641">
            <v>13.188991002044757</v>
          </cell>
          <cell r="S641">
            <v>13.143949932225244</v>
          </cell>
        </row>
        <row r="642">
          <cell r="A642">
            <v>639</v>
          </cell>
          <cell r="R642">
            <v>13.193759200193778</v>
          </cell>
          <cell r="S642">
            <v>13.144024150016945</v>
          </cell>
        </row>
        <row r="643">
          <cell r="A643">
            <v>640</v>
          </cell>
          <cell r="R643">
            <v>13.198527398342797</v>
          </cell>
          <cell r="S643">
            <v>13.144105586187646</v>
          </cell>
        </row>
        <row r="644">
          <cell r="A644">
            <v>641</v>
          </cell>
          <cell r="R644">
            <v>13.20329559649182</v>
          </cell>
          <cell r="S644">
            <v>13.144194206953998</v>
          </cell>
        </row>
        <row r="645">
          <cell r="A645">
            <v>642</v>
          </cell>
          <cell r="R645">
            <v>13.208063794640839</v>
          </cell>
          <cell r="S645">
            <v>13.144289978743112</v>
          </cell>
        </row>
        <row r="646">
          <cell r="A646">
            <v>643</v>
          </cell>
          <cell r="R646">
            <v>13.212831992789859</v>
          </cell>
          <cell r="S646">
            <v>13.144392868190971</v>
          </cell>
        </row>
        <row r="647">
          <cell r="A647">
            <v>644</v>
          </cell>
          <cell r="R647">
            <v>13.217600190938878</v>
          </cell>
          <cell r="S647">
            <v>13.144502842140776</v>
          </cell>
        </row>
        <row r="648">
          <cell r="A648">
            <v>645</v>
          </cell>
          <cell r="R648">
            <v>13.222368389087899</v>
          </cell>
          <cell r="S648">
            <v>13.144619867641351</v>
          </cell>
        </row>
        <row r="649">
          <cell r="A649">
            <v>646</v>
          </cell>
          <cell r="R649">
            <v>13.227136587236918</v>
          </cell>
          <cell r="S649">
            <v>13.144743911945566</v>
          </cell>
        </row>
        <row r="650">
          <cell r="A650">
            <v>647</v>
          </cell>
          <cell r="R650">
            <v>13.23190478538594</v>
          </cell>
          <cell r="S650">
            <v>13.144874942508727</v>
          </cell>
        </row>
        <row r="651">
          <cell r="A651">
            <v>648</v>
          </cell>
          <cell r="R651">
            <v>13.236672983534957</v>
          </cell>
          <cell r="S651">
            <v>13.145012926987047</v>
          </cell>
        </row>
        <row r="652">
          <cell r="A652">
            <v>649</v>
          </cell>
          <cell r="R652">
            <v>13.241441181683978</v>
          </cell>
          <cell r="S652">
            <v>13.145157833236077</v>
          </cell>
        </row>
        <row r="653">
          <cell r="A653">
            <v>650</v>
          </cell>
          <cell r="R653">
            <v>13.246209379832997</v>
          </cell>
          <cell r="S653">
            <v>13.145309629309192</v>
          </cell>
        </row>
        <row r="654">
          <cell r="A654">
            <v>651</v>
          </cell>
          <cell r="R654">
            <v>13.25097757798202</v>
          </cell>
          <cell r="S654">
            <v>13.14546828345604</v>
          </cell>
        </row>
        <row r="655">
          <cell r="A655">
            <v>652</v>
          </cell>
          <cell r="R655">
            <v>13.25574577613104</v>
          </cell>
          <cell r="S655">
            <v>13.145633764121071</v>
          </cell>
        </row>
        <row r="656">
          <cell r="A656">
            <v>653</v>
          </cell>
          <cell r="R656">
            <v>13.260513974280061</v>
          </cell>
          <cell r="S656">
            <v>13.145806039942032</v>
          </cell>
        </row>
        <row r="657">
          <cell r="A657">
            <v>654</v>
          </cell>
          <cell r="R657">
            <v>13.26528217242908</v>
          </cell>
          <cell r="S657">
            <v>13.145985079748471</v>
          </cell>
        </row>
        <row r="658">
          <cell r="A658">
            <v>655</v>
          </cell>
          <cell r="R658">
            <v>13.270050370578096</v>
          </cell>
          <cell r="S658">
            <v>13.146170852560306</v>
          </cell>
        </row>
        <row r="659">
          <cell r="A659">
            <v>656</v>
          </cell>
          <cell r="R659">
            <v>13.274818568727119</v>
          </cell>
          <cell r="S659">
            <v>13.146363327586366</v>
          </cell>
        </row>
        <row r="660">
          <cell r="A660">
            <v>657</v>
          </cell>
          <cell r="R660">
            <v>13.279586766876138</v>
          </cell>
          <cell r="S660">
            <v>13.146562474222913</v>
          </cell>
        </row>
        <row r="661">
          <cell r="A661">
            <v>658</v>
          </cell>
          <cell r="R661">
            <v>13.284354965025159</v>
          </cell>
          <cell r="S661">
            <v>13.146768262052289</v>
          </cell>
        </row>
        <row r="662">
          <cell r="A662">
            <v>659</v>
          </cell>
          <cell r="R662">
            <v>13.289123163174178</v>
          </cell>
          <cell r="S662">
            <v>13.146980660841439</v>
          </cell>
        </row>
        <row r="663">
          <cell r="A663">
            <v>660</v>
          </cell>
          <cell r="R663">
            <v>13.293891361323197</v>
          </cell>
          <cell r="S663">
            <v>13.147199640540538</v>
          </cell>
        </row>
        <row r="664">
          <cell r="A664">
            <v>661</v>
          </cell>
          <cell r="R664">
            <v>13.298659559472217</v>
          </cell>
          <cell r="S664">
            <v>13.14742517128162</v>
          </cell>
        </row>
        <row r="665">
          <cell r="A665">
            <v>662</v>
          </cell>
          <cell r="R665">
            <v>13.303427757621238</v>
          </cell>
          <cell r="S665">
            <v>13.147657223377193</v>
          </cell>
        </row>
        <row r="666">
          <cell r="A666">
            <v>663</v>
          </cell>
          <cell r="R666">
            <v>13.308195955770257</v>
          </cell>
          <cell r="S666">
            <v>13.147895767318845</v>
          </cell>
        </row>
        <row r="667">
          <cell r="A667">
            <v>664</v>
          </cell>
          <cell r="R667">
            <v>13.31296415391928</v>
          </cell>
          <cell r="S667">
            <v>13.148140773775962</v>
          </cell>
        </row>
        <row r="668">
          <cell r="A668">
            <v>665</v>
          </cell>
          <cell r="R668">
            <v>13.317732352068296</v>
          </cell>
          <cell r="S668">
            <v>13.148392213594335</v>
          </cell>
        </row>
        <row r="669">
          <cell r="A669">
            <v>666</v>
          </cell>
          <cell r="R669">
            <v>13.32250055021732</v>
          </cell>
          <cell r="S669">
            <v>13.14865005779486</v>
          </cell>
        </row>
        <row r="670">
          <cell r="A670">
            <v>667</v>
          </cell>
          <cell r="R670">
            <v>13.327268748366338</v>
          </cell>
          <cell r="S670">
            <v>13.148914277572217</v>
          </cell>
        </row>
        <row r="671">
          <cell r="A671">
            <v>668</v>
          </cell>
          <cell r="R671">
            <v>13.332036946515359</v>
          </cell>
          <cell r="S671">
            <v>13.149184844293579</v>
          </cell>
        </row>
        <row r="672">
          <cell r="A672">
            <v>669</v>
          </cell>
          <cell r="R672">
            <v>13.336805144664378</v>
          </cell>
          <cell r="S672">
            <v>13.149461729497306</v>
          </cell>
        </row>
        <row r="673">
          <cell r="A673">
            <v>670</v>
          </cell>
          <cell r="R673">
            <v>13.341573342813399</v>
          </cell>
          <cell r="S673">
            <v>13.149744904891694</v>
          </cell>
        </row>
        <row r="674">
          <cell r="A674">
            <v>671</v>
          </cell>
          <cell r="R674">
            <v>13.346341540962419</v>
          </cell>
          <cell r="S674">
            <v>13.150034342353692</v>
          </cell>
        </row>
        <row r="675">
          <cell r="A675">
            <v>672</v>
          </cell>
          <cell r="R675">
            <v>13.351109739111438</v>
          </cell>
          <cell r="S675">
            <v>13.150330013927626</v>
          </cell>
        </row>
        <row r="676">
          <cell r="A676">
            <v>673</v>
          </cell>
          <cell r="R676">
            <v>13.355877937260457</v>
          </cell>
          <cell r="S676">
            <v>13.150631891823993</v>
          </cell>
        </row>
        <row r="677">
          <cell r="A677">
            <v>674</v>
          </cell>
          <cell r="R677">
            <v>13.36064613540948</v>
          </cell>
          <cell r="S677">
            <v>13.150939948418227</v>
          </cell>
        </row>
        <row r="678">
          <cell r="A678">
            <v>675</v>
          </cell>
          <cell r="R678">
            <v>13.365414333558499</v>
          </cell>
          <cell r="S678">
            <v>13.151254156249431</v>
          </cell>
        </row>
        <row r="679">
          <cell r="A679">
            <v>676</v>
          </cell>
          <cell r="R679">
            <v>13.37018253170752</v>
          </cell>
          <cell r="S679">
            <v>13.151574488019232</v>
          </cell>
        </row>
        <row r="680">
          <cell r="A680">
            <v>677</v>
          </cell>
          <cell r="R680">
            <v>13.374950729856538</v>
          </cell>
          <cell r="S680">
            <v>13.151900916590522</v>
          </cell>
        </row>
        <row r="681">
          <cell r="A681">
            <v>678</v>
          </cell>
          <cell r="R681">
            <v>13.379718928005559</v>
          </cell>
          <cell r="S681">
            <v>13.152233414986304</v>
          </cell>
        </row>
        <row r="682">
          <cell r="A682">
            <v>679</v>
          </cell>
          <cell r="R682">
            <v>13.384487126154578</v>
          </cell>
          <cell r="S682">
            <v>13.152571956388503</v>
          </cell>
        </row>
        <row r="683">
          <cell r="A683">
            <v>680</v>
          </cell>
          <cell r="R683">
            <v>13.389255324303598</v>
          </cell>
          <cell r="S683">
            <v>13.152916514136798</v>
          </cell>
        </row>
        <row r="684">
          <cell r="A684">
            <v>681</v>
          </cell>
          <cell r="R684">
            <v>13.394023522452619</v>
          </cell>
          <cell r="S684">
            <v>13.153267061727462</v>
          </cell>
        </row>
        <row r="685">
          <cell r="A685">
            <v>682</v>
          </cell>
          <cell r="R685">
            <v>13.398791720601636</v>
          </cell>
          <cell r="S685">
            <v>13.153623572812212</v>
          </cell>
        </row>
        <row r="686">
          <cell r="A686">
            <v>683</v>
          </cell>
          <cell r="R686">
            <v>13.403559918750661</v>
          </cell>
          <cell r="S686">
            <v>13.153986021197079</v>
          </cell>
        </row>
        <row r="687">
          <cell r="A687">
            <v>684</v>
          </cell>
          <cell r="R687">
            <v>13.408328116899677</v>
          </cell>
          <cell r="S687">
            <v>13.154354380841269</v>
          </cell>
        </row>
        <row r="688">
          <cell r="A688">
            <v>685</v>
          </cell>
          <cell r="R688">
            <v>13.413096315048698</v>
          </cell>
          <cell r="S688">
            <v>13.154728625856063</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refreshError="1"/>
      <sheetData sheetId="572" refreshError="1"/>
      <sheetData sheetId="573" refreshError="1"/>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sheetData sheetId="598"/>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sheetData sheetId="613"/>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de Entrada - Planejamento"/>
      <sheetName val="Gráficos Planejamento"/>
      <sheetName val="Balanço 2002"/>
      <sheetName val="Gráficos Real"/>
      <sheetName val="Dados de Entrada - Real"/>
      <sheetName val="Premissas da Tendência"/>
      <sheetName val="Faturas Furnas e Itaipu"/>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mulation"/>
      <sheetName val="Scenario"/>
      <sheetName val="Revenues"/>
      <sheetName val="Supplies"/>
      <sheetName val="New Contracts"/>
      <sheetName val="Spot"/>
      <sheetName val="IRT"/>
      <sheetName val="ROCE"/>
      <sheetName val="CVA"/>
      <sheetName val="Rac&amp;Parc. A"/>
      <sheetName val="F.A. Generation"/>
      <sheetName val="F.A. Operation"/>
      <sheetName val="F.A. Market"/>
      <sheetName val="F.A. Commercial"/>
      <sheetName val="F.A. Holding"/>
      <sheetName val="F.A. Shared S"/>
      <sheetName val="Equity LIGHT"/>
      <sheetName val="Loans Light"/>
      <sheetName val="Hedge"/>
      <sheetName val="Loans LOI"/>
      <sheetName val="Loans LIR"/>
      <sheetName val="Taxes"/>
      <sheetName val="Opex&amp;Capex"/>
      <sheetName val="LIGHT Report"/>
      <sheetName val="LIR Report"/>
      <sheetName val="LOI Report"/>
      <sheetName val="BU Calculation"/>
      <sheetName val="BU Links"/>
      <sheetName val="RESUMO"/>
      <sheetName val="Pág2 "/>
      <sheetName val="RAC"/>
      <sheetName val="INDIECO1"/>
      <sheetName val="SALES98"/>
      <sheetName val="RP-101.2.1."/>
      <sheetName val="New_Contracts"/>
      <sheetName val="Rac&amp;Parc__A"/>
      <sheetName val="F_A__Generation"/>
      <sheetName val="F_A__Operation"/>
      <sheetName val="F_A__Market"/>
      <sheetName val="F_A__Commercial"/>
      <sheetName val="F_A__Holding"/>
      <sheetName val="F_A__Shared_S"/>
      <sheetName val="Equity_LIGHT"/>
      <sheetName val="Loans_Light"/>
      <sheetName val="Loans_LOI"/>
      <sheetName val="Loans_LIR"/>
      <sheetName val="LIGHT_Report"/>
      <sheetName val="LIR_Report"/>
      <sheetName val="LOI_Report"/>
      <sheetName val="BU_Calculation"/>
      <sheetName val="BU_Links"/>
      <sheetName val="Pág2_"/>
      <sheetName val="RP-101_2_1_"/>
      <sheetName val="Capa_Menu"/>
      <sheetName val="TermoP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ECO1"/>
      <sheetName val="Spot"/>
      <sheetName val="Taxes"/>
      <sheetName val="ASSUM"/>
      <sheetName val="Codices ML"/>
      <sheetName val="Trial Balance"/>
      <sheetName val="ABRIL 2000"/>
      <sheetName val="Teste de Adições"/>
      <sheetName val="Mvt Imobiliza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ERINC"/>
      <sheetName val="Plan1"/>
      <sheetName val="Plan2"/>
      <sheetName val="Plan3"/>
      <sheetName val="selic diária"/>
      <sheetName val="CONTRATOS ENERGIA"/>
      <sheetName val="CVA_Projetada12meses"/>
      <sheetName val="I-BAL05"/>
      <sheetName val="1120104"/>
      <sheetName val="Inputs"/>
      <sheetName val="IPCA"/>
      <sheetName val="#REF"/>
      <sheetName val="INDIECO1"/>
      <sheetName val="Dados de Entrada - Planejamento"/>
      <sheetName val="MACRO"/>
      <sheetName val="Compras2003-4"/>
      <sheetName val="BD_REFATURAMENTO_GRUPO-B"/>
      <sheetName val="REFAT_GRUPO-B_ELPA"/>
      <sheetName val="selic_diária"/>
      <sheetName val="CONTRATOS_ENERGIA"/>
      <sheetName val="Dados_de_Entrada_-_Planejamento"/>
      <sheetName val="RESULTADO MÊS A MÊS"/>
      <sheetName val="BancoSegment"/>
      <sheetName val="Critérios"/>
      <sheetName val="ENT_BASES"/>
      <sheetName val="A4.4-MARFLEX"/>
      <sheetName val="pl atual"/>
      <sheetName val="CEEMES"/>
      <sheetName val="Amostras"/>
      <sheetName val="cje"/>
      <sheetName val="Capa"/>
      <sheetName val="Auxiliar"/>
      <sheetName val="CRITERIOS"/>
      <sheetName val="Detail"/>
      <sheetName val="MAPA27"/>
      <sheetName val="A4.1-BRASFLEX "/>
      <sheetName val="DRE"/>
      <sheetName val="FORMULARIO"/>
      <sheetName val="Entrada"/>
      <sheetName val="Análise"/>
      <sheetName val=" PIB Brasil ( R$ de 1996 )"/>
      <sheetName val="CVA"/>
      <sheetName val="selic_diária1"/>
      <sheetName val="CONTRATOS_ENERGIA1"/>
      <sheetName val="Dados_de_Entrada_-_Planejament1"/>
      <sheetName val="RESULTADO_MÊS_A_MÊS"/>
      <sheetName val="_PIB_Brasil_(_R$_de_1996_)"/>
      <sheetName val="A4_4-MARFLEX"/>
      <sheetName val="pl_atual"/>
      <sheetName val="bond curves-n.u."/>
      <sheetName val="Graf_anomóvel12meses"/>
    </sheetNames>
    <sheetDataSet>
      <sheetData sheetId="0" refreshError="1">
        <row r="360">
          <cell r="T360" t="str">
            <v xml:space="preserve">      ENERGIA  INCENTIVADA</v>
          </cell>
        </row>
        <row r="362">
          <cell r="U362" t="str">
            <v xml:space="preserve">  ETST - MWh</v>
          </cell>
        </row>
        <row r="364">
          <cell r="T364">
            <v>1992</v>
          </cell>
          <cell r="U364">
            <v>1993</v>
          </cell>
          <cell r="V364">
            <v>1994</v>
          </cell>
          <cell r="W364">
            <v>1995</v>
          </cell>
          <cell r="X364">
            <v>1996</v>
          </cell>
        </row>
        <row r="365">
          <cell r="S365" t="str">
            <v>JAN</v>
          </cell>
          <cell r="T365">
            <v>4540</v>
          </cell>
          <cell r="U365">
            <v>7834</v>
          </cell>
          <cell r="V365">
            <v>7204</v>
          </cell>
          <cell r="W365">
            <v>317</v>
          </cell>
          <cell r="X365">
            <v>0</v>
          </cell>
        </row>
        <row r="366">
          <cell r="S366" t="str">
            <v>FEV</v>
          </cell>
          <cell r="T366">
            <v>5574</v>
          </cell>
          <cell r="U366">
            <v>7886</v>
          </cell>
          <cell r="V366">
            <v>8151</v>
          </cell>
          <cell r="W366">
            <v>3529</v>
          </cell>
          <cell r="X366">
            <v>9.0589999999999993</v>
          </cell>
        </row>
        <row r="367">
          <cell r="S367" t="str">
            <v>MAR</v>
          </cell>
          <cell r="T367">
            <v>3691</v>
          </cell>
          <cell r="U367">
            <v>6802</v>
          </cell>
          <cell r="V367">
            <v>5783</v>
          </cell>
          <cell r="W367">
            <v>5606</v>
          </cell>
          <cell r="X367">
            <v>2105.902</v>
          </cell>
        </row>
        <row r="368">
          <cell r="S368" t="str">
            <v>ABR</v>
          </cell>
          <cell r="T368">
            <v>5868</v>
          </cell>
          <cell r="U368">
            <v>3455</v>
          </cell>
          <cell r="V368">
            <v>8191</v>
          </cell>
          <cell r="W368">
            <v>5029</v>
          </cell>
          <cell r="X368">
            <v>908.64700000000005</v>
          </cell>
        </row>
        <row r="369">
          <cell r="S369" t="str">
            <v>MAI</v>
          </cell>
          <cell r="T369">
            <v>7095</v>
          </cell>
          <cell r="U369">
            <v>4199</v>
          </cell>
          <cell r="V369">
            <v>7473</v>
          </cell>
          <cell r="W369">
            <v>5681</v>
          </cell>
          <cell r="X369">
            <v>2479.6979999999999</v>
          </cell>
        </row>
        <row r="370">
          <cell r="S370" t="str">
            <v>JUN</v>
          </cell>
          <cell r="T370">
            <v>8087</v>
          </cell>
          <cell r="U370">
            <v>7357</v>
          </cell>
          <cell r="V370">
            <v>6241</v>
          </cell>
          <cell r="W370">
            <v>7383</v>
          </cell>
          <cell r="X370">
            <v>0</v>
          </cell>
        </row>
        <row r="371">
          <cell r="S371" t="str">
            <v>JUL</v>
          </cell>
          <cell r="T371">
            <v>7846</v>
          </cell>
          <cell r="U371">
            <v>8192</v>
          </cell>
          <cell r="V371">
            <v>7661</v>
          </cell>
          <cell r="W371">
            <v>4324</v>
          </cell>
          <cell r="X371">
            <v>0</v>
          </cell>
        </row>
        <row r="372">
          <cell r="S372" t="str">
            <v>AGO</v>
          </cell>
          <cell r="T372">
            <v>10487</v>
          </cell>
          <cell r="U372">
            <v>8910</v>
          </cell>
          <cell r="V372">
            <v>8071</v>
          </cell>
          <cell r="W372">
            <v>0</v>
          </cell>
          <cell r="X372">
            <v>0</v>
          </cell>
        </row>
        <row r="373">
          <cell r="S373" t="str">
            <v>SET</v>
          </cell>
          <cell r="T373">
            <v>10287</v>
          </cell>
          <cell r="U373">
            <v>7554</v>
          </cell>
          <cell r="V373">
            <v>9886</v>
          </cell>
          <cell r="W373">
            <v>0</v>
          </cell>
          <cell r="X373">
            <v>0</v>
          </cell>
        </row>
        <row r="374">
          <cell r="S374" t="str">
            <v>OUT</v>
          </cell>
          <cell r="T374">
            <v>9541</v>
          </cell>
          <cell r="U374">
            <v>8997</v>
          </cell>
          <cell r="V374">
            <v>9202</v>
          </cell>
          <cell r="W374">
            <v>0</v>
          </cell>
          <cell r="X374">
            <v>0</v>
          </cell>
        </row>
        <row r="375">
          <cell r="S375" t="str">
            <v>NOV</v>
          </cell>
          <cell r="T375">
            <v>9137</v>
          </cell>
          <cell r="U375">
            <v>7455</v>
          </cell>
          <cell r="V375">
            <v>6085</v>
          </cell>
          <cell r="W375">
            <v>0</v>
          </cell>
          <cell r="X375">
            <v>0</v>
          </cell>
        </row>
        <row r="376">
          <cell r="S376" t="str">
            <v>DEZ</v>
          </cell>
          <cell r="T376">
            <v>9466</v>
          </cell>
          <cell r="U376">
            <v>6110</v>
          </cell>
          <cell r="V376">
            <v>3</v>
          </cell>
          <cell r="W376">
            <v>0</v>
          </cell>
          <cell r="X376">
            <v>0</v>
          </cell>
        </row>
        <row r="377">
          <cell r="S377" t="str">
            <v>TOTAL</v>
          </cell>
          <cell r="T377">
            <v>91619</v>
          </cell>
          <cell r="U377">
            <v>84751</v>
          </cell>
          <cell r="V377">
            <v>83951</v>
          </cell>
          <cell r="W377">
            <v>31869</v>
          </cell>
          <cell r="X377">
            <v>5504.3060000000005</v>
          </cell>
        </row>
        <row r="382">
          <cell r="S382" t="str">
            <v>ETST  -    Energia Temporária de Sobra Térmica.</v>
          </cell>
        </row>
        <row r="385">
          <cell r="T385" t="str">
            <v xml:space="preserve">      1 9 9 6 - MWh</v>
          </cell>
        </row>
        <row r="386">
          <cell r="V386" t="str">
            <v xml:space="preserve"> </v>
          </cell>
          <cell r="W386">
            <v>0</v>
          </cell>
          <cell r="X386">
            <v>0</v>
          </cell>
          <cell r="Y386">
            <v>0</v>
          </cell>
          <cell r="Z386" t="str">
            <v xml:space="preserve"> </v>
          </cell>
        </row>
        <row r="387">
          <cell r="T387" t="str">
            <v>ETEL</v>
          </cell>
          <cell r="U387" t="str">
            <v>ETEL</v>
          </cell>
          <cell r="V387" t="str">
            <v>ETAI</v>
          </cell>
          <cell r="W387">
            <v>0</v>
          </cell>
          <cell r="X387">
            <v>0</v>
          </cell>
          <cell r="Y387">
            <v>0</v>
          </cell>
          <cell r="Z387" t="str">
            <v>OUTRAS</v>
          </cell>
        </row>
        <row r="388">
          <cell r="T388" t="str">
            <v>PANAM.</v>
          </cell>
          <cell r="U388" t="str">
            <v>VALE</v>
          </cell>
          <cell r="V388" t="str">
            <v>VALE</v>
          </cell>
          <cell r="W388" t="str">
            <v>TOTAL</v>
          </cell>
          <cell r="X388">
            <v>0</v>
          </cell>
          <cell r="Y388">
            <v>0</v>
          </cell>
          <cell r="Z388" t="str">
            <v>EST</v>
          </cell>
          <cell r="AA388" t="str">
            <v>ETAI</v>
          </cell>
        </row>
        <row r="389">
          <cell r="S389" t="str">
            <v>JAN</v>
          </cell>
          <cell r="T389">
            <v>1309.5029999999999</v>
          </cell>
          <cell r="U389">
            <v>12327.308000000001</v>
          </cell>
          <cell r="V389">
            <v>7894.0360000000001</v>
          </cell>
          <cell r="W389">
            <v>21530.847000000002</v>
          </cell>
          <cell r="X389">
            <v>0</v>
          </cell>
          <cell r="Y389" t="str">
            <v>JAN</v>
          </cell>
          <cell r="Z389">
            <v>329.12099999999998</v>
          </cell>
          <cell r="AA389">
            <v>177.25399999999999</v>
          </cell>
        </row>
        <row r="390">
          <cell r="S390" t="str">
            <v>FEV</v>
          </cell>
          <cell r="T390">
            <v>0</v>
          </cell>
          <cell r="U390">
            <v>0</v>
          </cell>
          <cell r="V390">
            <v>0</v>
          </cell>
          <cell r="W390">
            <v>0</v>
          </cell>
          <cell r="X390">
            <v>0</v>
          </cell>
          <cell r="Y390" t="str">
            <v>FEV</v>
          </cell>
          <cell r="Z390">
            <v>54.686999999999998</v>
          </cell>
          <cell r="AA390">
            <v>379.74599999999998</v>
          </cell>
        </row>
        <row r="391">
          <cell r="S391" t="str">
            <v>MAR</v>
          </cell>
          <cell r="T391">
            <v>0</v>
          </cell>
          <cell r="U391">
            <v>0</v>
          </cell>
          <cell r="V391">
            <v>0</v>
          </cell>
          <cell r="W391">
            <v>0</v>
          </cell>
          <cell r="X391">
            <v>0</v>
          </cell>
          <cell r="Y391" t="str">
            <v>MAR</v>
          </cell>
          <cell r="Z391">
            <v>754.79100000000005</v>
          </cell>
          <cell r="AA391">
            <v>154.93899999999999</v>
          </cell>
        </row>
        <row r="392">
          <cell r="S392" t="str">
            <v>ABR</v>
          </cell>
          <cell r="T392">
            <v>0</v>
          </cell>
          <cell r="U392">
            <v>0</v>
          </cell>
          <cell r="V392">
            <v>0</v>
          </cell>
          <cell r="W392">
            <v>0</v>
          </cell>
          <cell r="X392">
            <v>0</v>
          </cell>
          <cell r="Y392" t="str">
            <v>ABR</v>
          </cell>
          <cell r="Z392">
            <v>211.536</v>
          </cell>
          <cell r="AA392">
            <v>300.2</v>
          </cell>
        </row>
        <row r="393">
          <cell r="S393" t="str">
            <v>MAI</v>
          </cell>
          <cell r="T393">
            <v>0</v>
          </cell>
          <cell r="U393">
            <v>0</v>
          </cell>
          <cell r="V393">
            <v>0</v>
          </cell>
          <cell r="W393">
            <v>0</v>
          </cell>
          <cell r="X393">
            <v>0</v>
          </cell>
          <cell r="Y393" t="str">
            <v>MAI</v>
          </cell>
          <cell r="Z393">
            <v>2529.5619999999999</v>
          </cell>
          <cell r="AA393">
            <v>3254.3380000000002</v>
          </cell>
        </row>
        <row r="394">
          <cell r="S394" t="str">
            <v>JUN</v>
          </cell>
          <cell r="T394">
            <v>0</v>
          </cell>
          <cell r="U394">
            <v>0</v>
          </cell>
          <cell r="V394">
            <v>0</v>
          </cell>
          <cell r="W394">
            <v>0</v>
          </cell>
          <cell r="X394">
            <v>0</v>
          </cell>
          <cell r="Y394" t="str">
            <v>JUN</v>
          </cell>
          <cell r="Z394">
            <v>72.265000000000001</v>
          </cell>
          <cell r="AA394">
            <v>1930.627</v>
          </cell>
        </row>
        <row r="395">
          <cell r="S395" t="str">
            <v>JUL</v>
          </cell>
          <cell r="T395">
            <v>0</v>
          </cell>
          <cell r="U395">
            <v>0</v>
          </cell>
          <cell r="V395">
            <v>0</v>
          </cell>
          <cell r="W395">
            <v>0</v>
          </cell>
          <cell r="X395">
            <v>0</v>
          </cell>
          <cell r="Y395" t="str">
            <v>JUL</v>
          </cell>
          <cell r="Z395">
            <v>0</v>
          </cell>
          <cell r="AA395">
            <v>493.27300000000002</v>
          </cell>
        </row>
        <row r="396">
          <cell r="S396" t="str">
            <v>AGO</v>
          </cell>
          <cell r="T396">
            <v>0</v>
          </cell>
          <cell r="U396">
            <v>0</v>
          </cell>
          <cell r="V396">
            <v>0</v>
          </cell>
          <cell r="W396">
            <v>0</v>
          </cell>
          <cell r="X396">
            <v>0</v>
          </cell>
          <cell r="Y396" t="str">
            <v>AGO</v>
          </cell>
          <cell r="Z396">
            <v>0</v>
          </cell>
          <cell r="AA396">
            <v>11.805</v>
          </cell>
        </row>
        <row r="397">
          <cell r="S397" t="str">
            <v>SET</v>
          </cell>
          <cell r="T397">
            <v>0</v>
          </cell>
          <cell r="U397">
            <v>0</v>
          </cell>
          <cell r="V397">
            <v>0</v>
          </cell>
          <cell r="W397">
            <v>0</v>
          </cell>
          <cell r="X397">
            <v>0</v>
          </cell>
          <cell r="Y397" t="str">
            <v>SET</v>
          </cell>
          <cell r="Z397">
            <v>0</v>
          </cell>
          <cell r="AA397">
            <v>757.58</v>
          </cell>
        </row>
        <row r="398">
          <cell r="S398" t="str">
            <v>OUT</v>
          </cell>
          <cell r="T398">
            <v>0</v>
          </cell>
          <cell r="U398">
            <v>0</v>
          </cell>
          <cell r="V398">
            <v>0</v>
          </cell>
          <cell r="W398">
            <v>0</v>
          </cell>
          <cell r="X398">
            <v>0</v>
          </cell>
          <cell r="Y398" t="str">
            <v>OUT</v>
          </cell>
          <cell r="Z398">
            <v>0</v>
          </cell>
          <cell r="AA398">
            <v>744.03</v>
          </cell>
        </row>
        <row r="399">
          <cell r="S399" t="str">
            <v>NOV</v>
          </cell>
          <cell r="T399">
            <v>0</v>
          </cell>
          <cell r="U399">
            <v>0</v>
          </cell>
          <cell r="V399">
            <v>0</v>
          </cell>
          <cell r="W399">
            <v>0</v>
          </cell>
          <cell r="X399">
            <v>0</v>
          </cell>
          <cell r="Y399" t="str">
            <v>NOV</v>
          </cell>
          <cell r="Z399">
            <v>0</v>
          </cell>
          <cell r="AA399">
            <v>663.69</v>
          </cell>
        </row>
        <row r="400">
          <cell r="S400" t="str">
            <v>DEZ</v>
          </cell>
          <cell r="T400">
            <v>0</v>
          </cell>
          <cell r="U400">
            <v>0</v>
          </cell>
          <cell r="V400">
            <v>0</v>
          </cell>
          <cell r="W400">
            <v>0</v>
          </cell>
          <cell r="X400">
            <v>0</v>
          </cell>
          <cell r="Y400" t="str">
            <v>DEZ</v>
          </cell>
          <cell r="Z400">
            <v>0</v>
          </cell>
          <cell r="AA400">
            <v>0</v>
          </cell>
        </row>
        <row r="401">
          <cell r="S401" t="str">
            <v>TOTAL</v>
          </cell>
          <cell r="T401">
            <v>1309.5029999999999</v>
          </cell>
          <cell r="U401">
            <v>12327.308000000001</v>
          </cell>
          <cell r="V401">
            <v>7894.0360000000001</v>
          </cell>
          <cell r="W401">
            <v>21530.847000000002</v>
          </cell>
          <cell r="X401">
            <v>0</v>
          </cell>
          <cell r="Y401" t="str">
            <v>TOTAL</v>
          </cell>
          <cell r="Z401">
            <v>3952.962</v>
          </cell>
          <cell r="AA401">
            <v>8868.482</v>
          </cell>
        </row>
        <row r="406">
          <cell r="S406" t="str">
            <v xml:space="preserve"> EST -  Energia Eletrica  de Sobra Temporária. </v>
          </cell>
        </row>
        <row r="407">
          <cell r="S407" t="str">
            <v>ETAI  -    Energia Térmica Altamente Interruptivel.</v>
          </cell>
        </row>
        <row r="409">
          <cell r="S409">
            <v>35454.449067361114</v>
          </cell>
        </row>
        <row r="410">
          <cell r="S410" t="str">
            <v>DIME.F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refreshError="1"/>
      <sheetData sheetId="5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ECO1"/>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ITr"/>
      <sheetName val="AC respostas"/>
      <sheetName val="Matriz de covariância"/>
      <sheetName val="Mercado"/>
      <sheetName val="INDIECO1"/>
      <sheetName val="DMPL"/>
      <sheetName val="APURAÇÃO IRPJ"/>
      <sheetName val="FF3"/>
      <sheetName val="Tipos"/>
      <sheetName val="Teste de Adições"/>
      <sheetName val="RGR Semesa"/>
      <sheetName val="Circularização aplicações"/>
      <sheetName val="AC_respostas"/>
      <sheetName val="Matriz_de_covariância"/>
      <sheetName val="APURAÇÃO_IRPJ"/>
      <sheetName val="Teste_de_Adições"/>
      <sheetName val="RGR_Semesa"/>
      <sheetName val="Teste das baixas"/>
      <sheetName val="C1398T96"/>
      <sheetName val="TermoPE"/>
      <sheetName val="Inventário PA"/>
      <sheetName val="Pla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umo Q&amp;A"/>
      <sheetName val="Capex por Trimestre"/>
      <sheetName val="Planilha1"/>
      <sheetName val="Capex por ano"/>
      <sheetName val="Projetos em Construção"/>
      <sheetName val="Projetos ER-4T20"/>
    </sheetNames>
    <sheetDataSet>
      <sheetData sheetId="0"/>
      <sheetData sheetId="1">
        <row r="13">
          <cell r="B13" t="str">
            <v>Ananaí</v>
          </cell>
        </row>
      </sheetData>
      <sheetData sheetId="2"/>
      <sheetData sheetId="3"/>
      <sheetData sheetId="4"/>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IVE"/>
      <sheetName val="Highlights"/>
      <sheetName val="Reconc_EBITDA"/>
      <sheetName val="Receita IFRS e REG"/>
      <sheetName val="DRE IFRS e REG"/>
      <sheetName val="Margem EBITDA"/>
      <sheetName val="PMSO"/>
      <sheetName val="RF"/>
      <sheetName val="Equivalência IFRS e REG"/>
      <sheetName val="Impostos"/>
      <sheetName val="BS_PT"/>
      <sheetName val="CashFlow_IFRS"/>
      <sheetName val="CashFlow_Regulatório"/>
    </sheetNames>
    <sheetDataSet>
      <sheetData sheetId="0"/>
      <sheetData sheetId="1"/>
      <sheetData sheetId="2"/>
      <sheetData sheetId="3"/>
      <sheetData sheetId="4">
        <row r="29">
          <cell r="U29">
            <v>163939000</v>
          </cell>
        </row>
        <row r="30">
          <cell r="U30">
            <v>77907000</v>
          </cell>
        </row>
        <row r="31">
          <cell r="U31">
            <v>425178000</v>
          </cell>
        </row>
        <row r="34">
          <cell r="U34">
            <v>834991024.29999995</v>
          </cell>
        </row>
        <row r="40">
          <cell r="U40">
            <v>-74922000</v>
          </cell>
        </row>
        <row r="41">
          <cell r="U41">
            <v>760069024.29999995</v>
          </cell>
        </row>
        <row r="50">
          <cell r="U50">
            <v>440349100.31999993</v>
          </cell>
        </row>
        <row r="51">
          <cell r="U51">
            <v>147829000</v>
          </cell>
        </row>
        <row r="53">
          <cell r="AC53">
            <v>11558895.939999999</v>
          </cell>
        </row>
        <row r="54">
          <cell r="AC54">
            <v>-367795064.87</v>
          </cell>
        </row>
        <row r="55">
          <cell r="AC55">
            <v>2226948.6800000002</v>
          </cell>
        </row>
        <row r="60">
          <cell r="AC60">
            <v>-45966283.130000003</v>
          </cell>
        </row>
        <row r="65">
          <cell r="AC65">
            <v>-312737491.36000001</v>
          </cell>
        </row>
        <row r="69">
          <cell r="AC69">
            <v>-1418457.15</v>
          </cell>
        </row>
        <row r="70">
          <cell r="AC70">
            <v>-9899781.9100000001</v>
          </cell>
        </row>
        <row r="71">
          <cell r="AC71">
            <v>-356236168.93000001</v>
          </cell>
        </row>
        <row r="72">
          <cell r="U72">
            <v>559720954.42999995</v>
          </cell>
          <cell r="AC72">
            <v>1532856985.5899997</v>
          </cell>
        </row>
        <row r="73">
          <cell r="U73">
            <v>-95491000</v>
          </cell>
          <cell r="AC73">
            <v>-279110053.45999998</v>
          </cell>
        </row>
        <row r="74">
          <cell r="U74">
            <v>464229954.42999995</v>
          </cell>
          <cell r="AC74">
            <v>1253746932.1299996</v>
          </cell>
        </row>
        <row r="75">
          <cell r="U75">
            <v>444394154.74999994</v>
          </cell>
          <cell r="AC75">
            <v>1414175441.1099997</v>
          </cell>
        </row>
        <row r="76">
          <cell r="U76">
            <v>0.58467604986175192</v>
          </cell>
          <cell r="AC76">
            <v>0.7801185079265156</v>
          </cell>
        </row>
      </sheetData>
      <sheetData sheetId="5"/>
      <sheetData sheetId="6"/>
      <sheetData sheetId="7"/>
      <sheetData sheetId="8"/>
      <sheetData sheetId="9"/>
      <sheetData sheetId="10">
        <row r="19">
          <cell r="Q19">
            <v>719541000</v>
          </cell>
        </row>
        <row r="20">
          <cell r="S20">
            <v>0</v>
          </cell>
        </row>
        <row r="21">
          <cell r="S21">
            <v>154202000</v>
          </cell>
        </row>
        <row r="22">
          <cell r="S22">
            <v>0</v>
          </cell>
        </row>
        <row r="23">
          <cell r="S23">
            <v>154543000</v>
          </cell>
        </row>
        <row r="25">
          <cell r="S25">
            <v>0</v>
          </cell>
        </row>
        <row r="26">
          <cell r="S26">
            <v>50641000</v>
          </cell>
        </row>
        <row r="28">
          <cell r="S28">
            <v>44520000</v>
          </cell>
        </row>
        <row r="29">
          <cell r="L29">
            <v>2252478000</v>
          </cell>
          <cell r="S29">
            <v>1139093000</v>
          </cell>
        </row>
        <row r="30">
          <cell r="L30">
            <v>9721000</v>
          </cell>
          <cell r="S30">
            <v>9721000</v>
          </cell>
        </row>
        <row r="31">
          <cell r="L31">
            <v>9339155000</v>
          </cell>
        </row>
        <row r="33">
          <cell r="S33">
            <v>52236000</v>
          </cell>
        </row>
        <row r="35">
          <cell r="Q35">
            <v>3154124000</v>
          </cell>
          <cell r="S35">
            <v>1494401000</v>
          </cell>
        </row>
        <row r="36">
          <cell r="Q36">
            <v>21277000</v>
          </cell>
          <cell r="S36">
            <v>21277000</v>
          </cell>
        </row>
        <row r="37">
          <cell r="Q37">
            <v>65497000</v>
          </cell>
          <cell r="S37">
            <v>65497000</v>
          </cell>
        </row>
        <row r="38">
          <cell r="L38">
            <v>138941000</v>
          </cell>
        </row>
        <row r="39">
          <cell r="Q39">
            <v>32541000</v>
          </cell>
          <cell r="S39">
            <v>32541000</v>
          </cell>
        </row>
        <row r="40">
          <cell r="Q40">
            <v>50793000</v>
          </cell>
          <cell r="S40">
            <v>6345528000</v>
          </cell>
        </row>
        <row r="41">
          <cell r="Q41">
            <v>89870000</v>
          </cell>
          <cell r="S41">
            <v>267998000</v>
          </cell>
        </row>
        <row r="42">
          <cell r="Q42">
            <v>30566000</v>
          </cell>
        </row>
        <row r="43">
          <cell r="Q43">
            <v>12932485000</v>
          </cell>
          <cell r="S43">
            <v>8428140000</v>
          </cell>
        </row>
        <row r="45">
          <cell r="Q45">
            <v>15184963000</v>
          </cell>
          <cell r="S45">
            <v>9567233000</v>
          </cell>
        </row>
        <row r="48">
          <cell r="Q48">
            <v>68425000</v>
          </cell>
          <cell r="S48">
            <v>68425000</v>
          </cell>
        </row>
        <row r="49">
          <cell r="Q49">
            <v>44242000</v>
          </cell>
          <cell r="S49">
            <v>44242000</v>
          </cell>
        </row>
        <row r="50">
          <cell r="Q50">
            <v>15717000</v>
          </cell>
          <cell r="S50">
            <v>15717000</v>
          </cell>
        </row>
        <row r="51">
          <cell r="Q51">
            <v>868438000</v>
          </cell>
          <cell r="S51">
            <v>868438000</v>
          </cell>
        </row>
        <row r="52">
          <cell r="Q52">
            <v>8908000</v>
          </cell>
        </row>
        <row r="53">
          <cell r="Q53">
            <v>0</v>
          </cell>
        </row>
        <row r="54">
          <cell r="Q54">
            <v>31000</v>
          </cell>
          <cell r="S54">
            <v>31000</v>
          </cell>
        </row>
        <row r="55">
          <cell r="Q55">
            <v>54054000</v>
          </cell>
          <cell r="S55">
            <v>54054000</v>
          </cell>
        </row>
        <row r="56">
          <cell r="Q56">
            <v>60538000</v>
          </cell>
          <cell r="S56">
            <v>60538000</v>
          </cell>
        </row>
        <row r="57">
          <cell r="Q57">
            <v>1120353000</v>
          </cell>
          <cell r="S57">
            <v>1111445000</v>
          </cell>
        </row>
        <row r="58">
          <cell r="Q58">
            <v>549586000</v>
          </cell>
          <cell r="S58">
            <v>549586000</v>
          </cell>
        </row>
        <row r="59">
          <cell r="Q59">
            <v>5334721000</v>
          </cell>
          <cell r="S59">
            <v>5334721000</v>
          </cell>
        </row>
        <row r="60">
          <cell r="Q60">
            <v>24625000</v>
          </cell>
        </row>
        <row r="61">
          <cell r="Q61">
            <v>36219000</v>
          </cell>
          <cell r="S61">
            <v>36219000</v>
          </cell>
        </row>
        <row r="62">
          <cell r="S62">
            <v>120163000</v>
          </cell>
        </row>
        <row r="64">
          <cell r="Q64">
            <v>57543000</v>
          </cell>
          <cell r="S64">
            <v>54949000</v>
          </cell>
        </row>
        <row r="65">
          <cell r="Q65">
            <v>457000</v>
          </cell>
        </row>
        <row r="66">
          <cell r="S66">
            <v>11209000</v>
          </cell>
        </row>
        <row r="67">
          <cell r="Q67">
            <v>32213000</v>
          </cell>
          <cell r="S67">
            <v>32213000</v>
          </cell>
        </row>
        <row r="68">
          <cell r="Q68">
            <v>26806000</v>
          </cell>
          <cell r="S68">
            <v>26806000</v>
          </cell>
        </row>
        <row r="69">
          <cell r="Q69">
            <v>7685844000</v>
          </cell>
          <cell r="S69">
            <v>6165866000</v>
          </cell>
        </row>
        <row r="71">
          <cell r="S71">
            <v>3042035000</v>
          </cell>
        </row>
        <row r="72">
          <cell r="S72">
            <v>594507000</v>
          </cell>
        </row>
        <row r="73">
          <cell r="S73">
            <v>1944396000</v>
          </cell>
        </row>
        <row r="74">
          <cell r="Q74">
            <v>0</v>
          </cell>
          <cell r="S74">
            <v>0</v>
          </cell>
        </row>
        <row r="75">
          <cell r="Q75">
            <v>6429000</v>
          </cell>
          <cell r="S75">
            <v>6429000</v>
          </cell>
        </row>
        <row r="77">
          <cell r="S77">
            <v>-466577000</v>
          </cell>
        </row>
        <row r="78">
          <cell r="S78">
            <v>-3050570000</v>
          </cell>
        </row>
        <row r="79">
          <cell r="Q79">
            <v>1253747000</v>
          </cell>
          <cell r="S79">
            <v>219702000</v>
          </cell>
        </row>
        <row r="80">
          <cell r="Q80">
            <v>6378766000</v>
          </cell>
          <cell r="S80">
            <v>2289922000</v>
          </cell>
        </row>
        <row r="82">
          <cell r="Q82">
            <v>6378766000</v>
          </cell>
          <cell r="S82">
            <v>2289922000</v>
          </cell>
        </row>
        <row r="83">
          <cell r="Q83">
            <v>15184963000</v>
          </cell>
          <cell r="S83">
            <v>9567233000</v>
          </cell>
        </row>
      </sheetData>
      <sheetData sheetId="11"/>
      <sheetData sheetId="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RIVE"/>
      <sheetName val="DRE IFRS e REG"/>
      <sheetName val="Highlights"/>
      <sheetName val="Receita IFRS e REG"/>
      <sheetName val="Reconc_EBITDA"/>
      <sheetName val="Margem EBITDA"/>
      <sheetName val="PMSO"/>
      <sheetName val="RF"/>
      <sheetName val="Equivalência IFRS e REG"/>
      <sheetName val="Impostos"/>
      <sheetName val="BS_PT"/>
      <sheetName val="CashFlow_IFRS"/>
      <sheetName val="CashFlow_Regulatório"/>
    </sheetNames>
    <sheetDataSet>
      <sheetData sheetId="0"/>
      <sheetData sheetId="1"/>
      <sheetData sheetId="2"/>
      <sheetData sheetId="3"/>
      <sheetData sheetId="4"/>
      <sheetData sheetId="5"/>
      <sheetData sheetId="6"/>
      <sheetData sheetId="7"/>
      <sheetData sheetId="8"/>
      <sheetData sheetId="9"/>
      <sheetData sheetId="10">
        <row r="45">
          <cell r="S45">
            <v>12280650000</v>
          </cell>
        </row>
        <row r="71">
          <cell r="Q71">
            <v>3067535000</v>
          </cell>
        </row>
        <row r="84">
          <cell r="Q84">
            <v>19422890000</v>
          </cell>
          <cell r="S84">
            <v>12280650000</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X 1"/>
      <sheetName val="Índice"/>
      <sheetName val="Painel"/>
      <sheetName val="RIG"/>
      <sheetName val="DRE_EATE"/>
      <sheetName val="DRE_EBTE"/>
      <sheetName val="DRE_LUMI"/>
      <sheetName val="DRE_STC_"/>
      <sheetName val="DRE_ECTE"/>
      <sheetName val="DRE_ETSE"/>
      <sheetName val="DRE_ENTE"/>
      <sheetName val="DRE_ERTE"/>
      <sheetName val="DRE_ETEP"/>
      <sheetName val="DRE_ESDE"/>
      <sheetName val="DRE_TBE_"/>
      <sheetName val="DRE_TBEX"/>
      <sheetName val="DRE_CMIG"/>
      <sheetName val="FC_EATE"/>
      <sheetName val="FC_STC_"/>
      <sheetName val="FC_LUMI"/>
      <sheetName val="FC_EBTE"/>
      <sheetName val="FC_ECTE"/>
      <sheetName val="FC_ETSE"/>
      <sheetName val="FC_ENTE"/>
      <sheetName val="FC_ERTE"/>
      <sheetName val="FC_ETEP"/>
      <sheetName val="FC_ESDE"/>
      <sheetName val="FC"/>
      <sheetName val="Auxiliar"/>
      <sheetName val="BaseDados"/>
      <sheetName val="Plan1"/>
    </sheetNames>
    <sheetDataSet>
      <sheetData sheetId="0" refreshError="1"/>
      <sheetData sheetId="1" refreshError="1"/>
      <sheetData sheetId="2" refreshError="1">
        <row r="21">
          <cell r="D21">
            <v>1</v>
          </cell>
          <cell r="K21">
            <v>9</v>
          </cell>
          <cell r="AR21">
            <v>1</v>
          </cell>
        </row>
        <row r="22">
          <cell r="K22">
            <v>9</v>
          </cell>
          <cell r="Y22">
            <v>4</v>
          </cell>
          <cell r="AL22">
            <v>1</v>
          </cell>
          <cell r="AR22">
            <v>3</v>
          </cell>
        </row>
        <row r="23">
          <cell r="K23">
            <v>0</v>
          </cell>
          <cell r="AR23">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6"/>
      <sheetName val="PROJEÇÃO"/>
      <sheetName val="Séries IGP-M e IPCA"/>
      <sheetName val="Inputs_Unidades_Geradoras"/>
      <sheetName val="Mes e Ano"/>
      <sheetName val="FUNDING"/>
      <sheetName val="Controls"/>
      <sheetName val="BS"/>
      <sheetName val="CFS"/>
      <sheetName val="DCF_10"/>
      <sheetName val="Pcontas-2005"/>
      <sheetName val="Tapa"/>
      <sheetName val="1996 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 media"/>
      <sheetName val="provisões"/>
      <sheetName val="tar. spot"/>
      <sheetName val="bal. energ."/>
      <sheetName val="RECEITAS E RBÁSICA"/>
      <sheetName val="DRE 2001"/>
      <sheetName val="DRE 2002"/>
      <sheetName val="supplies"/>
      <sheetName val="CVA"/>
      <sheetName val="encargos"/>
      <sheetName val="ajustes abertos mensalmente"/>
      <sheetName val="tar_ media"/>
      <sheetName val="1996"/>
      <sheetName val="AES EP Base_Contabilidade"/>
      <sheetName val="AES BR WACC próx RTPs"/>
      <sheetName val="AES Sul Base_Contabilidade"/>
      <sheetName val="IMPRESSÃO"/>
      <sheetName val="Mes e Ano"/>
      <sheetName val="CEEMES"/>
      <sheetName val="Variables"/>
      <sheetName val="Graf_ ano móvel 12 meses"/>
      <sheetName val="Indice"/>
      <sheetName val="Cálculo"/>
      <sheetName val="ENTRADA DE DADOS"/>
      <sheetName val="SIMULADORES"/>
      <sheetName val="DRE e FLUXO CAIXA"/>
      <sheetName val="Projeção"/>
      <sheetName val="INFO"/>
      <sheetName val="INFOS MARIA YOUNG 10.12.01"/>
      <sheetName val="tar__media"/>
      <sheetName val="tar__spot"/>
      <sheetName val="bal__energ_"/>
      <sheetName val="RECEITAS_E_RBÁSICA"/>
      <sheetName val="DRE_2001"/>
      <sheetName val="DRE_2002"/>
      <sheetName val="ajustes_abertos_mensalmente"/>
      <sheetName val="tar__media1"/>
      <sheetName val="AES_EP_Base_Contabilidade"/>
      <sheetName val="AES_BR_WACC_próx_RTPs"/>
      <sheetName val="AES_Sul_Base_Contabilidade"/>
      <sheetName val="Mes_e_Ano"/>
      <sheetName val="Graf__ano_móvel_12_meses"/>
      <sheetName val="INFOS_MARIA_YOUNG_10_12_01"/>
      <sheetName val="ENTRADA_DE_DADOS"/>
      <sheetName val="DRE_e_FLUXO_CAIXA"/>
      <sheetName val="Cálculos "/>
      <sheetName val="Enc. Capac."/>
      <sheetName val="TermoPE"/>
      <sheetName val="Cálculos_"/>
      <sheetName val="Enc__Capac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sheetData sheetId="4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átula"/>
      <sheetName val="Indice"/>
      <sheetName val="Programas"/>
      <sheetName val="LLAVE"/>
      <sheetName val="MACRO"/>
      <sheetName val="OBJPRIO"/>
      <sheetName val="OBJPRIOCONTI"/>
      <sheetName val="HECHSIGNIF"/>
      <sheetName val="HECHSIGNIFCONTI"/>
      <sheetName val="EERR"/>
      <sheetName val="NOTA ER"/>
      <sheetName val="ESP"/>
      <sheetName val="EOAF"/>
      <sheetName val="VAR_CT"/>
      <sheetName val="TESORERIA"/>
      <sheetName val="ENERGIA"/>
      <sheetName val="PERDIDAS"/>
      <sheetName val="CLIENTES"/>
      <sheetName val="PERSONAL"/>
      <sheetName val="DEUDA"/>
      <sheetName val="CAPEX"/>
      <sheetName val="INDIC. CALIDAD"/>
      <sheetName val="INDICRENTA"/>
      <sheetName val="Registro"/>
      <sheetName val="RegistroAccess"/>
      <sheetName val="Tablas"/>
      <sheetName val="Módulo1"/>
    </sheetNames>
    <sheetDataSet>
      <sheetData sheetId="0" refreshError="1">
        <row r="24">
          <cell r="F24">
            <v>37653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4">
          <cell r="AF34">
            <v>-104.181</v>
          </cell>
        </row>
      </sheetData>
      <sheetData sheetId="12" refreshError="1">
        <row r="22">
          <cell r="H22">
            <v>-76.464205469999825</v>
          </cell>
        </row>
      </sheetData>
      <sheetData sheetId="13" refreshError="1">
        <row r="44">
          <cell r="H44">
            <v>-76.464205469999882</v>
          </cell>
        </row>
      </sheetData>
      <sheetData sheetId="14" refreshError="1"/>
      <sheetData sheetId="15" refreshError="1"/>
      <sheetData sheetId="16" refreshError="1"/>
      <sheetData sheetId="17" refreshError="1">
        <row r="29">
          <cell r="CU29">
            <v>1101.182</v>
          </cell>
        </row>
        <row r="50">
          <cell r="E50">
            <v>1101.1818999999998</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Painel"/>
      <sheetName val="Auxiliar"/>
      <sheetName val="RIG"/>
      <sheetName val="DRE aux"/>
      <sheetName val="Conselho"/>
      <sheetName val="DRE"/>
      <sheetName val="BP"/>
      <sheetName val="BP aux"/>
      <sheetName val="FC"/>
      <sheetName val="FC aux"/>
      <sheetName val="ROB"/>
      <sheetName val="Árvore-DRE"/>
      <sheetName val="Despesas"/>
      <sheetName val="LL e Ebitda"/>
      <sheetName val="IR CSLL"/>
      <sheetName val="Divida"/>
      <sheetName val="Financiamento"/>
      <sheetName val="Capex"/>
      <sheetName val="Eventos PV"/>
      <sheetName val="Dados_gerais"/>
      <sheetName val="Claus. Restritivas Financ."/>
      <sheetName val="FormaRec_IFRS"/>
      <sheetName val="BaseDados"/>
    </sheetNames>
    <sheetDataSet>
      <sheetData sheetId="0" refreshError="1"/>
      <sheetData sheetId="1" refreshError="1"/>
      <sheetData sheetId="2" refreshError="1">
        <row r="112">
          <cell r="E112">
            <v>112</v>
          </cell>
        </row>
        <row r="113">
          <cell r="E113">
            <v>113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érieVendas"/>
      <sheetName val="Cons.Cl."/>
      <sheetName val="Nº Consum. Fat."/>
      <sheetName val="Regional MWh"/>
      <sheetName val="Regional Nº Contas"/>
      <sheetName val="GEN IND-MWh"/>
      <sheetName val="GEN IND-NºContas"/>
      <sheetName val="B.Est.MWh"/>
      <sheetName val="B.Est.MWh ex CSN-Valesul"/>
      <sheetName val="B.Est.MWh Ajust."/>
      <sheetName val="B.Est.MWh Ajust. ex CSN-Valesul"/>
      <sheetName val="B.Est.Consumidores"/>
      <sheetName val="ConsA2 - Reg. Contas "/>
      <sheetName val="Res.B.T.Faixa"/>
      <sheetName val="Dem.Cl."/>
      <sheetName val="A2_200301"/>
      <sheetName val="A4_200301"/>
      <sheetName val="A4_200302"/>
      <sheetName val="RESUMO DEM. TEN. "/>
      <sheetName val="ESCALA"/>
      <sheetName val="CVM-1ºTrim."/>
      <sheetName val="CVM-2ºTri.1ºSem."/>
      <sheetName val="CVM-3ºTri."/>
      <sheetName val="CVM-4ºTri.-2ºSem. "/>
      <sheetName val="RealXReal(MWh)"/>
      <sheetName val="RealXRealAjust."/>
      <sheetName val="Livres-Contratos"/>
      <sheetName val="ConsA2 2003x2002"/>
      <sheetName val="MW A2 Contratual - Reg. Contas"/>
      <sheetName val="R$ A2 - Reg. Contas "/>
      <sheetName val="MLivreJan"/>
      <sheetName val="MLivreFev"/>
      <sheetName val="MLivreMar"/>
      <sheetName val="MLivreAbr"/>
      <sheetName val="MLivreMai"/>
      <sheetName val="MLivreJun"/>
      <sheetName val="MLivreJul"/>
      <sheetName val="MLivreAgo"/>
      <sheetName val="MLivreSet"/>
      <sheetName val="MLivreOut"/>
      <sheetName val="MLivreNov"/>
      <sheetName val="MLivreDez"/>
      <sheetName val="ConsA2Ajust."/>
      <sheetName val="ConsA2Endereços"/>
      <sheetName val="Dem.Fat.A2"/>
      <sheetName val="Dem.Ult.A2"/>
      <sheetName val="Dem.MedidaA2 "/>
      <sheetName val="Campos 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tula II.I"/>
      <sheetName val="Carátula"/>
      <sheetName val="Indice"/>
      <sheetName val="LLAVE"/>
      <sheetName val="MACRO"/>
      <sheetName val="OBJPRIO"/>
      <sheetName val="OBJPRIOCONTI"/>
      <sheetName val="HECHSIGNIF "/>
      <sheetName val="HECHSIGNIFCONTI"/>
      <sheetName val="EERR"/>
      <sheetName val="NOTA ER"/>
      <sheetName val="ESP"/>
      <sheetName val="EOAF"/>
      <sheetName val="VAR_CT"/>
      <sheetName val="TESORERIA"/>
      <sheetName val="ENERGIA"/>
      <sheetName val="PERDIDAS"/>
      <sheetName val="CLIENTES"/>
      <sheetName val="PERSONAL"/>
      <sheetName val="DEUDA"/>
      <sheetName val="CAPEX"/>
      <sheetName val="INDIC. CALIDAD"/>
      <sheetName val="INDICRENTA"/>
      <sheetName val="Registro"/>
      <sheetName val="RegistroAccess"/>
      <sheetName val="Tablas"/>
      <sheetName val="Ponderação 1991-1999"/>
      <sheetName val="Variação 1991-1999"/>
    </sheetNames>
    <sheetDataSet>
      <sheetData sheetId="0" refreshError="1"/>
      <sheetData sheetId="1" refreshError="1">
        <row r="24">
          <cell r="F24">
            <v>38047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ECO1"/>
      <sheetName val="tar. media"/>
      <sheetName val="Dados de relacionamento"/>
      <sheetName val="metas_cerj (2)"/>
      <sheetName val="BD"/>
      <sheetName val="Quadro31"/>
      <sheetName val="Quadro32"/>
      <sheetName val="Quadro33"/>
      <sheetName val="Quadro34"/>
      <sheetName val="Quadro36"/>
      <sheetName val="Quadro37"/>
      <sheetName val="GAS CONSUMP"/>
      <sheetName val="INFO"/>
      <sheetName val="Table"/>
      <sheetName val="Setcomer"/>
      <sheetName val="Dados2"/>
      <sheetName val="1B"/>
      <sheetName val="Plan1"/>
      <sheetName val="Carátula"/>
      <sheetName val="1996"/>
      <sheetName val="metas_cerj_(2)"/>
      <sheetName val="tar__media"/>
      <sheetName val="Dados_de_relacionamento"/>
      <sheetName val="GAS_CONSU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printerSettings" Target="../printerSettings/printerSettings18.bin"/><Relationship Id="rId7" Type="http://schemas.openxmlformats.org/officeDocument/2006/relationships/drawing" Target="../drawings/drawing3.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customProperty" Target="../customProperty11.bin"/><Relationship Id="rId5" Type="http://schemas.openxmlformats.org/officeDocument/2006/relationships/printerSettings" Target="../printerSettings/printerSettings20.bin"/><Relationship Id="rId10" Type="http://schemas.openxmlformats.org/officeDocument/2006/relationships/image" Target="../media/image3.emf"/><Relationship Id="rId4" Type="http://schemas.openxmlformats.org/officeDocument/2006/relationships/printerSettings" Target="../printerSettings/printerSettings19.bin"/><Relationship Id="rId9" Type="http://schemas.openxmlformats.org/officeDocument/2006/relationships/control" Target="../activeX/activeX3.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4.xml"/><Relationship Id="rId7" Type="http://schemas.openxmlformats.org/officeDocument/2006/relationships/comments" Target="../comments1.xml"/><Relationship Id="rId2" Type="http://schemas.openxmlformats.org/officeDocument/2006/relationships/customProperty" Target="../customProperty12.bin"/><Relationship Id="rId1" Type="http://schemas.openxmlformats.org/officeDocument/2006/relationships/printerSettings" Target="../printerSettings/printerSettings21.bin"/><Relationship Id="rId6" Type="http://schemas.openxmlformats.org/officeDocument/2006/relationships/image" Target="../media/image4.emf"/><Relationship Id="rId5" Type="http://schemas.openxmlformats.org/officeDocument/2006/relationships/control" Target="../activeX/activeX4.xml"/><Relationship Id="rId4"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5.bin"/><Relationship Id="rId1" Type="http://schemas.openxmlformats.org/officeDocument/2006/relationships/printerSettings" Target="../printerSettings/printerSettings23.bin"/><Relationship Id="rId6" Type="http://schemas.openxmlformats.org/officeDocument/2006/relationships/image" Target="../media/image5.emf"/><Relationship Id="rId5" Type="http://schemas.openxmlformats.org/officeDocument/2006/relationships/control" Target="../activeX/activeX5.xml"/><Relationship Id="rId4" Type="http://schemas.openxmlformats.org/officeDocument/2006/relationships/vmlDrawing" Target="../drawings/vmlDrawing5.vml"/></Relationships>
</file>

<file path=xl/worksheets/_rels/sheet16.xml.rels><?xml version="1.0" encoding="UTF-8" standalone="yes"?>
<Relationships xmlns="http://schemas.openxmlformats.org/package/2006/relationships"><Relationship Id="rId8" Type="http://schemas.openxmlformats.org/officeDocument/2006/relationships/customProperty" Target="../customProperty18.bin"/><Relationship Id="rId3" Type="http://schemas.openxmlformats.org/officeDocument/2006/relationships/printerSettings" Target="../printerSettings/printerSettings26.bin"/><Relationship Id="rId7" Type="http://schemas.openxmlformats.org/officeDocument/2006/relationships/customProperty" Target="../customProperty17.bin"/><Relationship Id="rId12" Type="http://schemas.openxmlformats.org/officeDocument/2006/relationships/image" Target="../media/image6.emf"/><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customProperty" Target="../customProperty16.bin"/><Relationship Id="rId11" Type="http://schemas.openxmlformats.org/officeDocument/2006/relationships/control" Target="../activeX/activeX6.xml"/><Relationship Id="rId5" Type="http://schemas.openxmlformats.org/officeDocument/2006/relationships/printerSettings" Target="../printerSettings/printerSettings28.bin"/><Relationship Id="rId10" Type="http://schemas.openxmlformats.org/officeDocument/2006/relationships/vmlDrawing" Target="../drawings/vmlDrawing6.vml"/><Relationship Id="rId4" Type="http://schemas.openxmlformats.org/officeDocument/2006/relationships/printerSettings" Target="../printerSettings/printerSettings27.bin"/><Relationship Id="rId9" Type="http://schemas.openxmlformats.org/officeDocument/2006/relationships/drawing" Target="../drawings/drawing6.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7.xml"/><Relationship Id="rId7" Type="http://schemas.openxmlformats.org/officeDocument/2006/relationships/comments" Target="../comments2.xml"/><Relationship Id="rId2" Type="http://schemas.openxmlformats.org/officeDocument/2006/relationships/customProperty" Target="../customProperty19.bin"/><Relationship Id="rId1" Type="http://schemas.openxmlformats.org/officeDocument/2006/relationships/printerSettings" Target="../printerSettings/printerSettings29.bin"/><Relationship Id="rId6" Type="http://schemas.openxmlformats.org/officeDocument/2006/relationships/image" Target="../media/image7.emf"/><Relationship Id="rId5" Type="http://schemas.openxmlformats.org/officeDocument/2006/relationships/control" Target="../activeX/activeX7.xml"/><Relationship Id="rId4" Type="http://schemas.openxmlformats.org/officeDocument/2006/relationships/vmlDrawing" Target="../drawings/vmlDrawing7.vml"/></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8.vml"/><Relationship Id="rId3" Type="http://schemas.openxmlformats.org/officeDocument/2006/relationships/printerSettings" Target="../printerSettings/printerSettings32.bin"/><Relationship Id="rId7" Type="http://schemas.openxmlformats.org/officeDocument/2006/relationships/drawing" Target="../drawings/drawing8.xml"/><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6" Type="http://schemas.openxmlformats.org/officeDocument/2006/relationships/customProperty" Target="../customProperty20.bin"/><Relationship Id="rId5" Type="http://schemas.openxmlformats.org/officeDocument/2006/relationships/printerSettings" Target="../printerSettings/printerSettings34.bin"/><Relationship Id="rId10" Type="http://schemas.openxmlformats.org/officeDocument/2006/relationships/image" Target="../media/image8.emf"/><Relationship Id="rId4" Type="http://schemas.openxmlformats.org/officeDocument/2006/relationships/printerSettings" Target="../printerSettings/printerSettings33.bin"/><Relationship Id="rId9" Type="http://schemas.openxmlformats.org/officeDocument/2006/relationships/control" Target="../activeX/activeX8.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ustomProperty" Target="../customProperty2.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customProperty" Target="../customProperty5.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7.bin"/><Relationship Id="rId1" Type="http://schemas.openxmlformats.org/officeDocument/2006/relationships/printerSettings" Target="../printerSettings/printerSettings13.bin"/><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8.bin"/><Relationship Id="rId1" Type="http://schemas.openxmlformats.org/officeDocument/2006/relationships/printerSettings" Target="../printerSettings/printerSettings14.bin"/><Relationship Id="rId6" Type="http://schemas.openxmlformats.org/officeDocument/2006/relationships/image" Target="../media/image2.emf"/><Relationship Id="rId5" Type="http://schemas.openxmlformats.org/officeDocument/2006/relationships/control" Target="../activeX/activeX2.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2">
    <tabColor theme="0"/>
  </sheetPr>
  <dimension ref="B1:M45"/>
  <sheetViews>
    <sheetView showGridLines="0" tabSelected="1" zoomScale="90" zoomScaleNormal="90" workbookViewId="0">
      <selection activeCell="M7" sqref="M7"/>
    </sheetView>
  </sheetViews>
  <sheetFormatPr defaultRowHeight="15"/>
  <sheetData>
    <row r="1" spans="2:13" ht="9" customHeight="1"/>
    <row r="2" spans="2:13">
      <c r="B2" s="354" t="s">
        <v>0</v>
      </c>
      <c r="C2" s="354"/>
      <c r="D2" s="354" t="s">
        <v>1</v>
      </c>
    </row>
    <row r="3" spans="2:13">
      <c r="B3" s="354" t="s">
        <v>2</v>
      </c>
      <c r="C3" s="354"/>
      <c r="D3" s="354" t="s">
        <v>3</v>
      </c>
    </row>
    <row r="4" spans="2:13">
      <c r="B4" s="354" t="s">
        <v>4</v>
      </c>
      <c r="D4" s="354" t="s">
        <v>5</v>
      </c>
    </row>
    <row r="5" spans="2:13" ht="9" customHeight="1"/>
    <row r="6" spans="2:13" ht="15" customHeight="1">
      <c r="B6" s="664" t="s">
        <v>1226</v>
      </c>
      <c r="C6" s="664"/>
      <c r="D6" s="664"/>
      <c r="E6" s="664"/>
      <c r="F6" s="664"/>
      <c r="I6" s="664" t="s">
        <v>1227</v>
      </c>
      <c r="J6" s="664"/>
      <c r="K6" s="664"/>
      <c r="L6" s="664"/>
      <c r="M6" s="664"/>
    </row>
    <row r="7" spans="2:13" ht="6.75" customHeight="1"/>
    <row r="8" spans="2:13" ht="14.85" customHeight="1">
      <c r="B8" s="8" t="s">
        <v>6</v>
      </c>
      <c r="I8" s="8" t="s">
        <v>7</v>
      </c>
    </row>
    <row r="9" spans="2:13" ht="9" customHeight="1"/>
    <row r="10" spans="2:13" ht="14.85" customHeight="1">
      <c r="B10" s="8" t="s">
        <v>8</v>
      </c>
      <c r="I10" s="8" t="s">
        <v>9</v>
      </c>
    </row>
    <row r="11" spans="2:13" ht="9" customHeight="1"/>
    <row r="12" spans="2:13" ht="14.85" customHeight="1">
      <c r="B12" s="8" t="s">
        <v>10</v>
      </c>
      <c r="I12" s="8" t="s">
        <v>11</v>
      </c>
    </row>
    <row r="13" spans="2:13" ht="9" customHeight="1"/>
    <row r="14" spans="2:13" ht="14.85" customHeight="1">
      <c r="B14" s="8" t="s">
        <v>12</v>
      </c>
      <c r="C14" s="6"/>
      <c r="I14" s="8" t="s">
        <v>13</v>
      </c>
      <c r="J14" s="6"/>
    </row>
    <row r="15" spans="2:13" ht="9" customHeight="1">
      <c r="B15" s="5"/>
      <c r="C15" s="6"/>
      <c r="I15" s="5"/>
      <c r="J15" s="6"/>
    </row>
    <row r="16" spans="2:13" ht="14.85" customHeight="1">
      <c r="B16" s="8" t="s">
        <v>14</v>
      </c>
      <c r="C16" s="6"/>
      <c r="I16" s="8" t="s">
        <v>15</v>
      </c>
      <c r="J16" s="6"/>
    </row>
    <row r="17" spans="2:10" ht="9" customHeight="1">
      <c r="B17" s="5"/>
      <c r="C17" s="6"/>
      <c r="I17" s="5"/>
      <c r="J17" s="6"/>
    </row>
    <row r="18" spans="2:10">
      <c r="B18" s="8" t="s">
        <v>16</v>
      </c>
      <c r="I18" s="8" t="s">
        <v>17</v>
      </c>
    </row>
    <row r="19" spans="2:10" ht="9" customHeight="1">
      <c r="B19" s="5"/>
      <c r="C19" s="6"/>
      <c r="I19" s="5"/>
      <c r="J19" s="6"/>
    </row>
    <row r="20" spans="2:10">
      <c r="B20" s="8" t="s">
        <v>18</v>
      </c>
      <c r="I20" s="8" t="s">
        <v>19</v>
      </c>
    </row>
    <row r="21" spans="2:10" ht="9" customHeight="1">
      <c r="B21" s="5"/>
      <c r="C21" s="6"/>
      <c r="I21" s="5"/>
      <c r="J21" s="6"/>
    </row>
    <row r="22" spans="2:10">
      <c r="B22" s="8" t="s">
        <v>20</v>
      </c>
      <c r="I22" s="8" t="s">
        <v>21</v>
      </c>
    </row>
    <row r="23" spans="2:10" ht="9" customHeight="1">
      <c r="B23" s="5"/>
      <c r="C23" s="6"/>
      <c r="I23" s="5"/>
      <c r="J23" s="6"/>
    </row>
    <row r="24" spans="2:10" ht="14.85" customHeight="1">
      <c r="B24" s="8" t="s">
        <v>22</v>
      </c>
      <c r="I24" s="8" t="s">
        <v>23</v>
      </c>
    </row>
    <row r="25" spans="2:10" ht="9" customHeight="1">
      <c r="B25" s="5"/>
      <c r="C25" s="6"/>
      <c r="I25" s="5"/>
      <c r="J25" s="6"/>
    </row>
    <row r="26" spans="2:10">
      <c r="B26" s="8" t="s">
        <v>24</v>
      </c>
      <c r="I26" s="8" t="s">
        <v>25</v>
      </c>
    </row>
    <row r="27" spans="2:10" ht="9" customHeight="1">
      <c r="B27" s="8"/>
      <c r="I27" s="8"/>
    </row>
    <row r="28" spans="2:10" ht="14.85" customHeight="1">
      <c r="B28" s="8" t="s">
        <v>26</v>
      </c>
      <c r="C28" s="6"/>
      <c r="I28" s="8" t="s">
        <v>27</v>
      </c>
      <c r="J28" s="6"/>
    </row>
    <row r="29" spans="2:10" ht="9" customHeight="1">
      <c r="B29" s="8"/>
      <c r="C29" s="6"/>
      <c r="I29" s="8"/>
      <c r="J29" s="6"/>
    </row>
    <row r="30" spans="2:10" ht="14.85" customHeight="1">
      <c r="B30" s="8" t="s">
        <v>28</v>
      </c>
      <c r="C30" s="6"/>
      <c r="I30" s="8" t="s">
        <v>29</v>
      </c>
      <c r="J30" s="6"/>
    </row>
    <row r="31" spans="2:10" ht="9" customHeight="1">
      <c r="B31" s="5"/>
      <c r="C31" s="6"/>
      <c r="I31" s="5"/>
      <c r="J31" s="6"/>
    </row>
    <row r="32" spans="2:10">
      <c r="B32" s="8" t="s">
        <v>30</v>
      </c>
      <c r="I32" s="8" t="s">
        <v>31</v>
      </c>
    </row>
    <row r="33" spans="2:10" ht="9" customHeight="1">
      <c r="B33" s="5"/>
      <c r="C33" s="6"/>
      <c r="I33" s="5"/>
      <c r="J33" s="6"/>
    </row>
    <row r="34" spans="2:10">
      <c r="B34" s="407" t="s">
        <v>32</v>
      </c>
      <c r="I34" s="407" t="s">
        <v>33</v>
      </c>
    </row>
    <row r="35" spans="2:10" ht="9" customHeight="1">
      <c r="B35" s="5"/>
      <c r="C35" s="6"/>
      <c r="I35" s="5"/>
      <c r="J35" s="6"/>
    </row>
    <row r="36" spans="2:10" ht="14.85" customHeight="1">
      <c r="B36" s="8" t="s">
        <v>34</v>
      </c>
      <c r="C36" s="6"/>
      <c r="I36" s="8" t="s">
        <v>35</v>
      </c>
      <c r="J36" s="6"/>
    </row>
    <row r="37" spans="2:10" ht="9" customHeight="1">
      <c r="B37" s="5"/>
      <c r="C37" s="6"/>
      <c r="I37" s="5"/>
      <c r="J37" s="6"/>
    </row>
    <row r="38" spans="2:10" ht="14.85" customHeight="1">
      <c r="B38" s="8" t="s">
        <v>36</v>
      </c>
      <c r="C38" s="6"/>
      <c r="I38" s="8" t="s">
        <v>37</v>
      </c>
      <c r="J38" s="6"/>
    </row>
    <row r="39" spans="2:10" ht="9" customHeight="1">
      <c r="B39" s="8"/>
      <c r="C39" s="6"/>
      <c r="I39" s="8"/>
      <c r="J39" s="6"/>
    </row>
    <row r="40" spans="2:10" ht="14.85" customHeight="1">
      <c r="B40" s="8" t="s">
        <v>38</v>
      </c>
      <c r="C40" s="6"/>
      <c r="I40" s="8" t="s">
        <v>39</v>
      </c>
      <c r="J40" s="6"/>
    </row>
    <row r="41" spans="2:10" ht="9" customHeight="1">
      <c r="B41" s="8"/>
      <c r="C41" s="6"/>
      <c r="I41" s="8"/>
      <c r="J41" s="6"/>
    </row>
    <row r="42" spans="2:10" ht="14.85" customHeight="1">
      <c r="B42" s="8" t="s">
        <v>40</v>
      </c>
      <c r="C42" s="6"/>
      <c r="I42" s="8" t="s">
        <v>41</v>
      </c>
      <c r="J42" s="6"/>
    </row>
    <row r="43" spans="2:10" ht="14.85" customHeight="1">
      <c r="B43" s="8"/>
      <c r="C43" s="6"/>
      <c r="I43" s="8"/>
      <c r="J43" s="6"/>
    </row>
    <row r="45" spans="2:10">
      <c r="B45" s="8"/>
      <c r="C45" s="6"/>
      <c r="I45" s="8"/>
      <c r="J45" s="6"/>
    </row>
  </sheetData>
  <customSheetViews>
    <customSheetView guid="{C49A8C82-1AC5-4974-9B9F-02362D6E4669}" scale="80" showGridLines="0" topLeftCell="A7">
      <selection activeCell="J21" sqref="J21"/>
      <pageMargins left="0" right="0" top="0" bottom="0" header="0" footer="0"/>
    </customSheetView>
    <customSheetView guid="{87D6620E-C4DF-42B2-AEF1-4C176B3EDD78}" scale="80" showGridLines="0" topLeftCell="A7">
      <selection activeCell="J21" sqref="J21"/>
      <pageMargins left="0" right="0" top="0" bottom="0" header="0" footer="0"/>
    </customSheetView>
    <customSheetView guid="{1E6349FB-6127-4916-B1C9-00A76D39C8B3}" scale="80" showGridLines="0" topLeftCell="A7">
      <selection activeCell="J21" sqref="J21"/>
      <pageMargins left="0" right="0" top="0" bottom="0" header="0" footer="0"/>
    </customSheetView>
    <customSheetView guid="{89A93467-8A8A-4CB6-BAAC-1590A714D7E3}" scale="80" showGridLines="0" topLeftCell="A7">
      <selection activeCell="J35" sqref="J35"/>
      <pageMargins left="0" right="0" top="0" bottom="0" header="0" footer="0"/>
    </customSheetView>
  </customSheetViews>
  <mergeCells count="2">
    <mergeCell ref="B6:F6"/>
    <mergeCell ref="I6:M6"/>
  </mergeCells>
  <hyperlinks>
    <hyperlink ref="B8" location="'RAP Cycle'!A1" display="RAP Cycle" xr:uid="{00000000-0004-0000-0000-000000000000}"/>
    <hyperlink ref="B12" location="'Resumo Release'!A1" display="Financial Resumo" xr:uid="{00000000-0004-0000-0000-000001000000}"/>
    <hyperlink ref="B14" location="Revenues!A1" display="Revenues" xr:uid="{00000000-0004-0000-0000-000003000000}"/>
    <hyperlink ref="B28" location="'P&amp;L'!A1" display="P&amp;L" xr:uid="{00000000-0004-0000-0000-000004000000}"/>
    <hyperlink ref="B38" location="BS!A1" display="BS" xr:uid="{00000000-0004-0000-0000-000005000000}"/>
    <hyperlink ref="I8" location="'RAP Cycle'!K31" display="RAP Cycle" xr:uid="{00000000-0004-0000-0000-000006000000}"/>
    <hyperlink ref="I12" location="'Resumo Release'!A1" display="Resumo do Resultado" xr:uid="{00000000-0004-0000-0000-000007000000}"/>
    <hyperlink ref="I14" location="Revenues!A1" display="Revenues" xr:uid="{00000000-0004-0000-0000-000009000000}"/>
    <hyperlink ref="I28" location="'P&amp;L'!A1" display="P&amp;L" xr:uid="{00000000-0004-0000-0000-00000A000000}"/>
    <hyperlink ref="I38" location="BS!A1" display="BS" xr:uid="{00000000-0004-0000-0000-00000B000000}"/>
    <hyperlink ref="B24" location="'Mov Ativo Fin'!A1" display="Financial Asset" xr:uid="{00000000-0004-0000-0000-00000C000000}"/>
    <hyperlink ref="I24" location="'Mov Ativo Fin'!A1" display="Mov Ativo Financeiro" xr:uid="{00000000-0004-0000-0000-00000D000000}"/>
    <hyperlink ref="B16" location="EBITDARec!A1" display="EBITDA" xr:uid="{00000000-0004-0000-0000-00000E000000}"/>
    <hyperlink ref="I16" location="EBITDARec!A1" display="EBITDA" xr:uid="{00000000-0004-0000-0000-00000F000000}"/>
    <hyperlink ref="B30" location="'P&amp;L histo'!A1" display="P&amp;L Historic" xr:uid="{00000000-0004-0000-0000-000010000000}"/>
    <hyperlink ref="I30" location="'P&amp;L histo'!A1" display="DRE Histórico" xr:uid="{00000000-0004-0000-0000-000011000000}"/>
    <hyperlink ref="B40" location="'BS Histo'!A1" display="BS Historic" xr:uid="{00000000-0004-0000-0000-000012000000}"/>
    <hyperlink ref="I40" location="'BS Histo'!A1" display="BP Histórico" xr:uid="{00000000-0004-0000-0000-000013000000}"/>
    <hyperlink ref="B42" location="'Cash Flow'!A1" display="Cash Flow" xr:uid="{00000000-0004-0000-0000-000016000000}"/>
    <hyperlink ref="I42" location="'Cash Flow'!A1" display="Fluxo de Caixa" xr:uid="{00000000-0004-0000-0000-000017000000}"/>
    <hyperlink ref="I36" location="Participações!A1" display="Participações" xr:uid="{609E3243-4FD8-4CCB-8083-A2D252915083}"/>
    <hyperlink ref="B36" location="Participações!A1" display="Participações" xr:uid="{6E51C4C7-79F1-4A8D-AA70-456149AA6700}"/>
    <hyperlink ref="B32" location="'DRE Reapresentação Regulatório'!B21" display="Regulatóry Income Restatement" xr:uid="{E349CF13-AB5C-468C-B024-A8041C652BFE}"/>
    <hyperlink ref="I18" location="Impostos!A1" display="Impostos" xr:uid="{8232884A-200C-4649-8586-1F657D56AF75}"/>
    <hyperlink ref="B18" location="Impostos!J1" display="Taxes" xr:uid="{BB3CCD1A-8246-4D91-8CA2-79DEFFC3F37B}"/>
    <hyperlink ref="B20" location="Dívida!A1" display="Indebtedness" xr:uid="{B80A66F1-9112-4F98-AE02-45D971499501}"/>
    <hyperlink ref="I20" location="Dívida!O1" display="Endividamento" xr:uid="{468C0F70-F7B0-44D4-A376-05C3D9304E1D}"/>
    <hyperlink ref="B26" location="'Capex Projetos'!A1" display="Capex Projets" xr:uid="{A6D26DE3-FEC6-4DD4-96A7-1C0715172D3E}"/>
    <hyperlink ref="I26" location="'Capex Projetos'!O1" display="Capex Projetos em Consturção" xr:uid="{295D7517-1891-44D7-A5D8-7A36112B64CF}"/>
    <hyperlink ref="I10" location="'Ciclo RAP detalhado'!A1" display="Ciclo RAP Detalhado" xr:uid="{97F51A94-C947-4AFD-8A13-0924D0C7839E}"/>
    <hyperlink ref="B10" location="'Ciclo RAP detalhado'!A1" display="Detailed RAP Cycle" xr:uid="{0DDE768E-704E-44B3-BA13-88C21547066E}"/>
    <hyperlink ref="I32" location="'DRE Reapresentação Regulatório'!A1" display="DRE Reapresentada Societário" xr:uid="{8E14654D-F977-40AD-AE14-F77A7E2F74EA}"/>
    <hyperlink ref="I34" location="'DRE Reapresentação IFRS'!A1" display="DRE Reapresentada Societário" xr:uid="{B708187C-6C8F-45D7-93F5-D52669A4E351}"/>
    <hyperlink ref="B34" location="'DRE Reapresentação IFRS'!A1" display="IFRS Income Restatement" xr:uid="{3FF9B096-2F90-4589-A9C5-B0E92453D9B9}"/>
    <hyperlink ref="B22" location="Dívida!A1" display="Debt Issuances" xr:uid="{A1EE8FD1-1292-4B8F-B2CC-FEA90A89A243}"/>
    <hyperlink ref="I22" location="Dívida!O1" display="Emissões de Dívida" xr:uid="{981452D8-081A-4096-BED8-44B60D41E967}"/>
  </hyperlinks>
  <pageMargins left="0.511811024" right="0.511811024" top="0.78740157499999996" bottom="0.78740157499999996" header="0.31496062000000002" footer="0.31496062000000002"/>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DCE1F-8F30-4A4A-B77D-E63C0059174B}">
  <sheetPr>
    <tabColor rgb="FF92D050"/>
  </sheetPr>
  <dimension ref="B1:Y54"/>
  <sheetViews>
    <sheetView workbookViewId="0">
      <selection activeCell="H11" sqref="H11"/>
    </sheetView>
  </sheetViews>
  <sheetFormatPr defaultColWidth="8.7109375" defaultRowHeight="15"/>
  <cols>
    <col min="1" max="1" width="8.7109375" style="3"/>
    <col min="2" max="2" width="11.85546875" style="3" customWidth="1"/>
    <col min="3" max="3" width="9.7109375" style="3" bestFit="1" customWidth="1"/>
    <col min="4" max="13" width="8.7109375" style="3"/>
    <col min="14" max="14" width="12.42578125" style="3" bestFit="1" customWidth="1"/>
    <col min="15" max="16384" width="8.7109375" style="3"/>
  </cols>
  <sheetData>
    <row r="1" spans="2:25">
      <c r="B1" s="379" t="s">
        <v>42</v>
      </c>
    </row>
    <row r="2" spans="2:25">
      <c r="B2" s="104"/>
    </row>
    <row r="3" spans="2:25">
      <c r="B3" s="13" t="s">
        <v>539</v>
      </c>
    </row>
    <row r="4" spans="2:25">
      <c r="B4" s="699" t="s">
        <v>203</v>
      </c>
      <c r="C4" s="701"/>
      <c r="D4" s="701"/>
      <c r="E4" s="701"/>
      <c r="F4" s="701"/>
      <c r="G4" s="701"/>
      <c r="H4" s="701"/>
      <c r="I4" s="701"/>
      <c r="J4" s="701"/>
      <c r="K4" s="701"/>
      <c r="L4" s="701"/>
      <c r="M4" s="701"/>
    </row>
    <row r="5" spans="2:25" ht="15" customHeight="1">
      <c r="B5" s="700"/>
      <c r="C5" s="378" t="s">
        <v>540</v>
      </c>
      <c r="D5" s="378">
        <v>2017</v>
      </c>
      <c r="E5" s="378">
        <v>2018</v>
      </c>
      <c r="F5" s="378">
        <v>2019</v>
      </c>
      <c r="G5" s="378">
        <v>2020</v>
      </c>
      <c r="H5" s="378">
        <v>2021</v>
      </c>
      <c r="I5" s="378">
        <v>2022</v>
      </c>
      <c r="J5" s="378">
        <v>2023</v>
      </c>
      <c r="K5" s="378">
        <v>2024</v>
      </c>
      <c r="L5" s="378">
        <v>2025</v>
      </c>
      <c r="M5" s="378" t="s">
        <v>481</v>
      </c>
    </row>
    <row r="6" spans="2:25">
      <c r="B6" s="375" t="s">
        <v>93</v>
      </c>
      <c r="C6" s="460">
        <v>25.9</v>
      </c>
      <c r="D6" s="460">
        <v>38.106000000000002</v>
      </c>
      <c r="E6" s="460">
        <v>22.795999999999999</v>
      </c>
      <c r="F6" s="460">
        <v>55.082999999999998</v>
      </c>
      <c r="G6" s="460">
        <v>34.591999999999999</v>
      </c>
      <c r="H6" s="461">
        <v>0</v>
      </c>
      <c r="I6" s="462">
        <v>0</v>
      </c>
      <c r="J6" s="462">
        <v>0</v>
      </c>
      <c r="K6" s="462">
        <v>0</v>
      </c>
      <c r="L6" s="462">
        <v>0</v>
      </c>
      <c r="M6" s="463">
        <v>176.51</v>
      </c>
      <c r="N6" s="471"/>
      <c r="O6" s="471"/>
      <c r="P6" s="471"/>
      <c r="Q6" s="471"/>
      <c r="R6" s="471"/>
      <c r="S6" s="471"/>
      <c r="T6" s="471"/>
      <c r="U6" s="471"/>
      <c r="V6" s="471"/>
      <c r="W6" s="471"/>
      <c r="X6" s="471"/>
      <c r="Y6" s="471"/>
    </row>
    <row r="7" spans="2:25">
      <c r="B7" s="376" t="s">
        <v>152</v>
      </c>
      <c r="C7" s="464">
        <v>1.2</v>
      </c>
      <c r="D7" s="464">
        <v>41.695</v>
      </c>
      <c r="E7" s="464">
        <v>115.009</v>
      </c>
      <c r="F7" s="464">
        <v>110.663</v>
      </c>
      <c r="G7" s="461">
        <v>0</v>
      </c>
      <c r="H7" s="461">
        <v>0</v>
      </c>
      <c r="I7" s="461">
        <v>0</v>
      </c>
      <c r="J7" s="461">
        <v>0</v>
      </c>
      <c r="K7" s="462">
        <v>0</v>
      </c>
      <c r="L7" s="462">
        <v>0</v>
      </c>
      <c r="M7" s="463">
        <v>268.565</v>
      </c>
      <c r="N7" s="471"/>
      <c r="O7" s="471"/>
      <c r="P7" s="471"/>
      <c r="Q7" s="471"/>
      <c r="R7" s="471"/>
      <c r="S7" s="471"/>
      <c r="T7" s="471"/>
      <c r="U7" s="471"/>
      <c r="V7" s="471"/>
      <c r="W7" s="471"/>
      <c r="X7" s="471"/>
      <c r="Y7" s="471"/>
    </row>
    <row r="8" spans="2:25">
      <c r="B8" s="375" t="s">
        <v>95</v>
      </c>
      <c r="C8" s="467">
        <v>0</v>
      </c>
      <c r="D8" s="460">
        <v>10.19</v>
      </c>
      <c r="E8" s="460">
        <v>30.74</v>
      </c>
      <c r="F8" s="460">
        <v>116.074</v>
      </c>
      <c r="G8" s="460">
        <v>655.11099999999999</v>
      </c>
      <c r="H8" s="460">
        <v>162.12899999999999</v>
      </c>
      <c r="I8" s="460">
        <v>0</v>
      </c>
      <c r="J8" s="460">
        <v>0</v>
      </c>
      <c r="K8" s="462">
        <v>0</v>
      </c>
      <c r="L8" s="462">
        <v>0</v>
      </c>
      <c r="M8" s="463">
        <v>974.24599999999998</v>
      </c>
      <c r="N8" s="471"/>
      <c r="O8" s="471"/>
      <c r="P8" s="471"/>
      <c r="Q8" s="471"/>
      <c r="R8" s="471"/>
      <c r="S8" s="471"/>
      <c r="T8" s="471"/>
      <c r="U8" s="471"/>
      <c r="V8" s="471"/>
      <c r="W8" s="471"/>
      <c r="X8" s="471"/>
      <c r="Y8" s="471"/>
    </row>
    <row r="9" spans="2:25">
      <c r="B9" s="376" t="s">
        <v>277</v>
      </c>
      <c r="C9" s="467">
        <v>0</v>
      </c>
      <c r="D9" s="464">
        <v>3.9220000000000002</v>
      </c>
      <c r="E9" s="464">
        <v>3.637</v>
      </c>
      <c r="F9" s="464">
        <v>65.876999999999995</v>
      </c>
      <c r="G9" s="464">
        <v>82.033000000000001</v>
      </c>
      <c r="H9" s="464">
        <v>15.750999999999999</v>
      </c>
      <c r="I9" s="465">
        <v>37.393999999999998</v>
      </c>
      <c r="J9" s="465">
        <v>0</v>
      </c>
      <c r="K9" s="462">
        <v>0</v>
      </c>
      <c r="L9" s="462">
        <v>0</v>
      </c>
      <c r="M9" s="463">
        <v>208.61699999999999</v>
      </c>
      <c r="N9" s="471"/>
      <c r="O9" s="471"/>
      <c r="P9" s="471"/>
      <c r="Q9" s="471"/>
      <c r="R9" s="471"/>
      <c r="S9" s="471"/>
      <c r="T9" s="471"/>
      <c r="U9" s="471"/>
      <c r="V9" s="471"/>
      <c r="W9" s="471"/>
      <c r="X9" s="471"/>
      <c r="Y9" s="471"/>
    </row>
    <row r="10" spans="2:25">
      <c r="B10" s="375" t="s">
        <v>278</v>
      </c>
      <c r="C10" s="467">
        <v>0</v>
      </c>
      <c r="D10" s="460">
        <v>5.75</v>
      </c>
      <c r="E10" s="460">
        <v>4.6100000000000003</v>
      </c>
      <c r="F10" s="460">
        <v>110.84699999999999</v>
      </c>
      <c r="G10" s="460">
        <v>108.96599999999999</v>
      </c>
      <c r="H10" s="460">
        <v>40.505000000000003</v>
      </c>
      <c r="I10" s="460">
        <v>92.715000000000003</v>
      </c>
      <c r="J10" s="460">
        <v>0</v>
      </c>
      <c r="K10" s="462">
        <v>0</v>
      </c>
      <c r="L10" s="462">
        <v>0</v>
      </c>
      <c r="M10" s="463">
        <v>363.39600000000002</v>
      </c>
      <c r="N10" s="471"/>
      <c r="O10" s="471"/>
      <c r="P10" s="471"/>
      <c r="Q10" s="471"/>
      <c r="R10" s="471"/>
      <c r="S10" s="471"/>
      <c r="T10" s="471"/>
      <c r="U10" s="471"/>
      <c r="V10" s="471"/>
      <c r="W10" s="471"/>
      <c r="X10" s="471"/>
      <c r="Y10" s="471"/>
    </row>
    <row r="11" spans="2:25">
      <c r="B11" s="376" t="s">
        <v>294</v>
      </c>
      <c r="C11" s="467">
        <v>0</v>
      </c>
      <c r="D11" s="464">
        <v>8.6620000000000008</v>
      </c>
      <c r="E11" s="464">
        <v>12.74</v>
      </c>
      <c r="F11" s="464">
        <v>46.19</v>
      </c>
      <c r="G11" s="464">
        <v>379.13600000000002</v>
      </c>
      <c r="H11" s="464">
        <v>348.45800000000003</v>
      </c>
      <c r="I11" s="464">
        <v>131.19399999999999</v>
      </c>
      <c r="J11" s="464">
        <v>248.096</v>
      </c>
      <c r="K11" s="462">
        <v>0</v>
      </c>
      <c r="L11" s="462">
        <v>0</v>
      </c>
      <c r="M11" s="463">
        <v>1174.4780000000001</v>
      </c>
      <c r="N11" s="471"/>
      <c r="O11" s="471"/>
      <c r="P11" s="471"/>
      <c r="Q11" s="471"/>
      <c r="R11" s="471"/>
      <c r="S11" s="471"/>
      <c r="T11" s="471"/>
      <c r="U11" s="471"/>
      <c r="V11" s="471"/>
      <c r="W11" s="471"/>
      <c r="X11" s="471"/>
      <c r="Y11" s="471"/>
    </row>
    <row r="12" spans="2:25">
      <c r="B12" s="375" t="s">
        <v>293</v>
      </c>
      <c r="C12" s="467">
        <v>0</v>
      </c>
      <c r="D12" s="464">
        <v>0.86699999999999999</v>
      </c>
      <c r="E12" s="460">
        <v>4.5449999999999999</v>
      </c>
      <c r="F12" s="460">
        <v>6.242</v>
      </c>
      <c r="G12" s="460">
        <v>122.485</v>
      </c>
      <c r="H12" s="460">
        <v>140.75700000000001</v>
      </c>
      <c r="I12" s="460">
        <v>28.48</v>
      </c>
      <c r="J12" s="460">
        <v>0</v>
      </c>
      <c r="K12" s="462">
        <v>0</v>
      </c>
      <c r="L12" s="462">
        <v>0</v>
      </c>
      <c r="M12" s="463">
        <v>303.37900000000002</v>
      </c>
      <c r="N12" s="471"/>
      <c r="O12" s="471"/>
      <c r="P12" s="471"/>
      <c r="Q12" s="471"/>
      <c r="R12" s="471"/>
      <c r="S12" s="471"/>
      <c r="T12" s="471"/>
      <c r="U12" s="471"/>
      <c r="V12" s="471"/>
      <c r="W12" s="471"/>
      <c r="X12" s="471"/>
      <c r="Y12" s="471"/>
    </row>
    <row r="13" spans="2:25">
      <c r="B13" s="376" t="s">
        <v>298</v>
      </c>
      <c r="C13" s="467">
        <v>0</v>
      </c>
      <c r="D13" s="464">
        <v>0</v>
      </c>
      <c r="E13" s="464">
        <v>14.634</v>
      </c>
      <c r="F13" s="464">
        <v>175.154</v>
      </c>
      <c r="G13" s="464">
        <v>1.837</v>
      </c>
      <c r="H13" s="461">
        <v>0</v>
      </c>
      <c r="I13" s="461">
        <v>0</v>
      </c>
      <c r="J13" s="461">
        <v>0</v>
      </c>
      <c r="K13" s="462">
        <v>0</v>
      </c>
      <c r="L13" s="462">
        <v>0</v>
      </c>
      <c r="M13" s="463">
        <v>191.626</v>
      </c>
      <c r="N13" s="471"/>
      <c r="O13" s="471"/>
      <c r="P13" s="471"/>
      <c r="Q13" s="471"/>
      <c r="R13" s="471"/>
      <c r="S13" s="471"/>
      <c r="T13" s="471"/>
      <c r="U13" s="471"/>
      <c r="V13" s="471"/>
      <c r="W13" s="471"/>
      <c r="X13" s="471"/>
      <c r="Y13" s="471"/>
    </row>
    <row r="14" spans="2:25">
      <c r="B14" s="375" t="s">
        <v>106</v>
      </c>
      <c r="C14" s="467">
        <v>0</v>
      </c>
      <c r="D14" s="460">
        <v>0</v>
      </c>
      <c r="E14" s="460">
        <v>0</v>
      </c>
      <c r="F14" s="460">
        <v>32.171999999999997</v>
      </c>
      <c r="G14" s="460">
        <v>151.02000000000001</v>
      </c>
      <c r="H14" s="460">
        <v>268.32499999999999</v>
      </c>
      <c r="I14" s="460">
        <v>118.44</v>
      </c>
      <c r="J14" s="460">
        <v>124.27800000000001</v>
      </c>
      <c r="K14" s="462">
        <v>0</v>
      </c>
      <c r="L14" s="462">
        <v>0</v>
      </c>
      <c r="M14" s="463">
        <v>694.23699999999997</v>
      </c>
      <c r="N14" s="471"/>
      <c r="O14" s="471"/>
      <c r="P14" s="471"/>
      <c r="Q14" s="471"/>
      <c r="R14" s="471"/>
      <c r="S14" s="471"/>
      <c r="T14" s="471"/>
      <c r="U14" s="471"/>
      <c r="V14" s="471"/>
      <c r="W14" s="471"/>
      <c r="X14" s="471"/>
      <c r="Y14" s="471"/>
    </row>
    <row r="15" spans="2:25">
      <c r="B15" s="466" t="str">
        <f>+'[16]Capex por Trimestre'!B13</f>
        <v>Ananaí</v>
      </c>
      <c r="C15" s="467">
        <v>0</v>
      </c>
      <c r="D15" s="467">
        <v>0</v>
      </c>
      <c r="E15" s="467">
        <v>0</v>
      </c>
      <c r="F15" s="467">
        <v>0</v>
      </c>
      <c r="G15" s="467">
        <v>0</v>
      </c>
      <c r="H15" s="467">
        <v>0</v>
      </c>
      <c r="I15" s="467">
        <v>106.916</v>
      </c>
      <c r="J15" s="467">
        <v>581.13</v>
      </c>
      <c r="K15" s="467">
        <v>304.702</v>
      </c>
      <c r="L15" s="467">
        <v>651.75900000000001</v>
      </c>
      <c r="M15" s="463">
        <v>1644.509</v>
      </c>
      <c r="N15" s="471"/>
      <c r="O15" s="471"/>
      <c r="P15" s="471"/>
      <c r="Q15" s="471"/>
      <c r="R15" s="471"/>
      <c r="S15" s="471"/>
      <c r="T15" s="471"/>
      <c r="U15" s="471"/>
      <c r="V15" s="471"/>
      <c r="W15" s="471"/>
      <c r="X15" s="471"/>
      <c r="Y15" s="471"/>
    </row>
    <row r="16" spans="2:25">
      <c r="B16" s="466" t="s">
        <v>280</v>
      </c>
      <c r="C16" s="467">
        <v>0</v>
      </c>
      <c r="D16" s="467">
        <v>0</v>
      </c>
      <c r="E16" s="467">
        <v>0</v>
      </c>
      <c r="F16" s="467">
        <v>0</v>
      </c>
      <c r="G16" s="467">
        <v>0</v>
      </c>
      <c r="H16" s="467">
        <v>0</v>
      </c>
      <c r="I16" s="467">
        <v>3.8149999999999999</v>
      </c>
      <c r="J16" s="467">
        <v>27.640999999999998</v>
      </c>
      <c r="K16" s="467">
        <v>147.48699999999999</v>
      </c>
      <c r="L16" s="467">
        <v>55.79</v>
      </c>
      <c r="M16" s="463">
        <v>234.73500000000001</v>
      </c>
      <c r="N16" s="471"/>
      <c r="O16" s="471"/>
      <c r="P16" s="471"/>
      <c r="Q16" s="471"/>
      <c r="R16" s="471"/>
      <c r="S16" s="471"/>
      <c r="T16" s="471"/>
      <c r="U16" s="471"/>
      <c r="V16" s="471"/>
      <c r="W16" s="471"/>
      <c r="X16" s="471"/>
      <c r="Y16" s="471"/>
    </row>
    <row r="17" spans="2:25">
      <c r="B17" s="466" t="s">
        <v>281</v>
      </c>
      <c r="C17" s="467">
        <v>0</v>
      </c>
      <c r="D17" s="467">
        <v>0</v>
      </c>
      <c r="E17" s="467">
        <v>0</v>
      </c>
      <c r="F17" s="467">
        <v>0</v>
      </c>
      <c r="G17" s="467">
        <v>0</v>
      </c>
      <c r="H17" s="467">
        <v>0</v>
      </c>
      <c r="I17" s="467">
        <v>0</v>
      </c>
      <c r="J17" s="467">
        <v>78.075000000000003</v>
      </c>
      <c r="K17" s="467">
        <v>221.31700000000001</v>
      </c>
      <c r="L17" s="467">
        <v>626.36199999999997</v>
      </c>
      <c r="M17" s="463">
        <v>925.75599999999997</v>
      </c>
      <c r="N17" s="471"/>
      <c r="O17" s="471"/>
      <c r="P17" s="471"/>
      <c r="Q17" s="471"/>
      <c r="R17" s="471"/>
      <c r="S17" s="471"/>
      <c r="T17" s="471"/>
      <c r="U17" s="471"/>
      <c r="V17" s="471"/>
      <c r="W17" s="471"/>
      <c r="X17" s="471"/>
      <c r="Y17" s="471"/>
    </row>
    <row r="18" spans="2:25" ht="21">
      <c r="B18" s="466" t="s">
        <v>542</v>
      </c>
      <c r="C18" s="467">
        <v>0</v>
      </c>
      <c r="D18" s="467">
        <v>0</v>
      </c>
      <c r="E18" s="467">
        <v>0</v>
      </c>
      <c r="F18" s="467">
        <v>0</v>
      </c>
      <c r="G18" s="467">
        <v>0</v>
      </c>
      <c r="H18" s="467">
        <v>0</v>
      </c>
      <c r="I18" s="467">
        <v>0</v>
      </c>
      <c r="J18" s="467">
        <v>927.92600000000004</v>
      </c>
      <c r="K18" s="467">
        <v>59.442999999999998</v>
      </c>
      <c r="L18" s="467">
        <v>251.011</v>
      </c>
      <c r="M18" s="463">
        <v>1238.3810000000001</v>
      </c>
      <c r="N18" s="471"/>
      <c r="O18" s="471"/>
      <c r="P18" s="471"/>
      <c r="Q18" s="471"/>
      <c r="R18" s="471"/>
      <c r="S18" s="471"/>
      <c r="T18" s="471"/>
      <c r="U18" s="471"/>
      <c r="V18" s="471"/>
      <c r="W18" s="471"/>
      <c r="X18" s="471"/>
      <c r="Y18" s="471"/>
    </row>
    <row r="19" spans="2:25">
      <c r="B19" s="466" t="s">
        <v>156</v>
      </c>
      <c r="C19" s="467">
        <v>0</v>
      </c>
      <c r="D19" s="467">
        <v>0</v>
      </c>
      <c r="E19" s="467">
        <v>0</v>
      </c>
      <c r="F19" s="467">
        <v>0</v>
      </c>
      <c r="G19" s="467">
        <v>0</v>
      </c>
      <c r="H19" s="467">
        <v>0</v>
      </c>
      <c r="I19" s="467">
        <v>0</v>
      </c>
      <c r="J19" s="467">
        <v>0</v>
      </c>
      <c r="K19" s="467">
        <v>0</v>
      </c>
      <c r="L19" s="467">
        <v>0.86</v>
      </c>
      <c r="M19" s="463">
        <v>0.86</v>
      </c>
      <c r="N19" s="471"/>
      <c r="O19" s="471"/>
      <c r="P19" s="471"/>
      <c r="Q19" s="471"/>
      <c r="R19" s="471"/>
      <c r="S19" s="471"/>
      <c r="T19" s="471"/>
      <c r="U19" s="471"/>
      <c r="V19" s="471"/>
      <c r="W19" s="471"/>
      <c r="X19" s="471"/>
      <c r="Y19" s="471"/>
    </row>
    <row r="20" spans="2:25" ht="17.25">
      <c r="B20" s="466" t="s">
        <v>543</v>
      </c>
      <c r="C20" s="467">
        <v>0</v>
      </c>
      <c r="D20" s="467">
        <v>0</v>
      </c>
      <c r="E20" s="467">
        <v>0</v>
      </c>
      <c r="F20" s="467">
        <v>0</v>
      </c>
      <c r="G20" s="467">
        <v>0</v>
      </c>
      <c r="H20" s="467">
        <v>0</v>
      </c>
      <c r="I20" s="467">
        <v>0</v>
      </c>
      <c r="J20" s="467">
        <v>46.082000000000001</v>
      </c>
      <c r="K20" s="467">
        <v>170.44399999999999</v>
      </c>
      <c r="L20" s="467">
        <v>18.457000000000001</v>
      </c>
      <c r="M20" s="463">
        <v>234.98400000000001</v>
      </c>
      <c r="N20" s="471"/>
      <c r="O20" s="471"/>
      <c r="P20" s="471"/>
      <c r="Q20" s="471"/>
      <c r="R20" s="471"/>
      <c r="S20" s="471"/>
      <c r="T20" s="471"/>
      <c r="U20" s="471"/>
      <c r="V20" s="471"/>
      <c r="W20" s="471"/>
      <c r="X20" s="471"/>
      <c r="Y20" s="471"/>
    </row>
    <row r="21" spans="2:25" ht="17.25">
      <c r="B21" s="466" t="s">
        <v>544</v>
      </c>
      <c r="C21" s="467">
        <v>0</v>
      </c>
      <c r="D21" s="467">
        <v>0</v>
      </c>
      <c r="E21" s="467">
        <v>0</v>
      </c>
      <c r="F21" s="467">
        <v>0</v>
      </c>
      <c r="G21" s="467">
        <v>0</v>
      </c>
      <c r="H21" s="467">
        <v>0</v>
      </c>
      <c r="I21" s="467">
        <v>0</v>
      </c>
      <c r="J21" s="467">
        <v>17.696999999999999</v>
      </c>
      <c r="K21" s="467">
        <v>68.42</v>
      </c>
      <c r="L21" s="467">
        <v>22.026</v>
      </c>
      <c r="M21" s="463">
        <v>108.143</v>
      </c>
      <c r="N21" s="471"/>
      <c r="O21" s="471"/>
      <c r="P21" s="471"/>
      <c r="Q21" s="471"/>
      <c r="R21" s="471"/>
      <c r="S21" s="471"/>
      <c r="T21" s="471"/>
      <c r="U21" s="471"/>
      <c r="V21" s="471"/>
      <c r="W21" s="471"/>
      <c r="X21" s="471"/>
      <c r="Y21" s="471"/>
    </row>
    <row r="22" spans="2:25" ht="17.25">
      <c r="B22" s="466" t="s">
        <v>545</v>
      </c>
      <c r="C22" s="467">
        <v>0</v>
      </c>
      <c r="D22" s="467">
        <v>0</v>
      </c>
      <c r="E22" s="467">
        <v>0</v>
      </c>
      <c r="F22" s="467">
        <v>0</v>
      </c>
      <c r="G22" s="467">
        <v>0</v>
      </c>
      <c r="H22" s="467">
        <v>0</v>
      </c>
      <c r="I22" s="467">
        <v>0</v>
      </c>
      <c r="J22" s="467">
        <v>0.126</v>
      </c>
      <c r="K22" s="467">
        <v>7.8849999999999998</v>
      </c>
      <c r="L22" s="467">
        <v>62.110999999999997</v>
      </c>
      <c r="M22" s="463">
        <v>70.122</v>
      </c>
      <c r="N22" s="471"/>
      <c r="O22" s="471"/>
      <c r="P22" s="471"/>
      <c r="Q22" s="471"/>
      <c r="R22" s="471"/>
      <c r="S22" s="471"/>
      <c r="T22" s="471"/>
      <c r="U22" s="471"/>
      <c r="V22" s="471"/>
      <c r="W22" s="471"/>
      <c r="X22" s="471"/>
      <c r="Y22" s="471"/>
    </row>
    <row r="23" spans="2:25" ht="17.25">
      <c r="B23" s="375" t="s">
        <v>546</v>
      </c>
      <c r="C23" s="467">
        <v>0</v>
      </c>
      <c r="D23" s="460">
        <v>0</v>
      </c>
      <c r="E23" s="460">
        <v>0</v>
      </c>
      <c r="F23" s="460">
        <v>0</v>
      </c>
      <c r="G23" s="460">
        <v>0</v>
      </c>
      <c r="H23" s="460">
        <v>0</v>
      </c>
      <c r="I23" s="460">
        <v>0</v>
      </c>
      <c r="J23" s="460">
        <v>1.302</v>
      </c>
      <c r="K23" s="460">
        <v>14.398</v>
      </c>
      <c r="L23" s="467">
        <v>57.366999999999997</v>
      </c>
      <c r="M23" s="463">
        <v>73.067999999999998</v>
      </c>
      <c r="N23" s="471"/>
      <c r="O23" s="471"/>
      <c r="P23" s="471"/>
      <c r="Q23" s="471"/>
      <c r="R23" s="471"/>
      <c r="S23" s="471"/>
      <c r="T23" s="471"/>
      <c r="U23" s="471"/>
      <c r="V23" s="471"/>
      <c r="W23" s="471"/>
      <c r="X23" s="471"/>
      <c r="Y23" s="471"/>
    </row>
    <row r="24" spans="2:25" ht="17.25">
      <c r="B24" s="375" t="s">
        <v>547</v>
      </c>
      <c r="C24" s="467">
        <v>0</v>
      </c>
      <c r="D24" s="460">
        <v>0</v>
      </c>
      <c r="E24" s="460">
        <v>0</v>
      </c>
      <c r="F24" s="460">
        <v>0</v>
      </c>
      <c r="G24" s="460">
        <v>0</v>
      </c>
      <c r="H24" s="460">
        <v>0</v>
      </c>
      <c r="I24" s="460">
        <v>0</v>
      </c>
      <c r="J24" s="460">
        <v>0</v>
      </c>
      <c r="K24" s="460">
        <v>5.52</v>
      </c>
      <c r="L24" s="467">
        <v>37.085000000000001</v>
      </c>
      <c r="M24" s="463">
        <v>42.606000000000002</v>
      </c>
      <c r="N24" s="471"/>
      <c r="O24" s="471"/>
      <c r="P24" s="471"/>
      <c r="Q24" s="471"/>
      <c r="R24" s="471"/>
      <c r="S24" s="471"/>
      <c r="T24" s="471"/>
      <c r="U24" s="471"/>
      <c r="V24" s="471"/>
      <c r="W24" s="471"/>
      <c r="X24" s="471"/>
      <c r="Y24" s="471"/>
    </row>
    <row r="25" spans="2:25">
      <c r="B25" s="377" t="s">
        <v>115</v>
      </c>
      <c r="C25" s="463">
        <v>27.12</v>
      </c>
      <c r="D25" s="463">
        <v>109.19</v>
      </c>
      <c r="E25" s="463">
        <v>208.71</v>
      </c>
      <c r="F25" s="463">
        <v>718.3</v>
      </c>
      <c r="G25" s="463">
        <v>1535.18</v>
      </c>
      <c r="H25" s="463">
        <v>975.92</v>
      </c>
      <c r="I25" s="463">
        <v>518.95000000000005</v>
      </c>
      <c r="J25" s="463">
        <v>2052.35</v>
      </c>
      <c r="K25" s="463">
        <v>999.62</v>
      </c>
      <c r="L25" s="463">
        <v>1782.8320000000001</v>
      </c>
      <c r="M25" s="463">
        <v>8928.2260000000006</v>
      </c>
      <c r="N25" s="471"/>
      <c r="O25" s="471"/>
      <c r="P25" s="471"/>
      <c r="Q25" s="471"/>
      <c r="R25" s="471"/>
      <c r="S25" s="471"/>
      <c r="T25" s="471"/>
      <c r="U25" s="471"/>
      <c r="V25" s="471"/>
      <c r="W25" s="471"/>
      <c r="X25" s="471"/>
      <c r="Y25" s="471"/>
    </row>
    <row r="26" spans="2:25" ht="150.6" customHeight="1">
      <c r="B26" s="698" t="s">
        <v>548</v>
      </c>
      <c r="C26" s="698"/>
      <c r="D26" s="698"/>
      <c r="E26" s="698"/>
      <c r="F26" s="698"/>
      <c r="G26" s="698"/>
      <c r="H26" s="698"/>
      <c r="I26" s="698"/>
      <c r="J26" s="698"/>
      <c r="K26" s="698"/>
      <c r="L26" s="698"/>
      <c r="M26" s="698"/>
    </row>
    <row r="27" spans="2:25">
      <c r="B27" s="380"/>
      <c r="C27" s="471"/>
      <c r="D27" s="471"/>
      <c r="E27" s="471"/>
      <c r="F27" s="471"/>
      <c r="G27" s="471"/>
      <c r="H27" s="471"/>
      <c r="I27" s="471"/>
      <c r="J27" s="471"/>
      <c r="K27" s="471"/>
      <c r="L27" s="471"/>
      <c r="M27" s="471"/>
    </row>
    <row r="28" spans="2:25">
      <c r="B28" s="380"/>
      <c r="C28" s="471"/>
      <c r="D28" s="471"/>
      <c r="E28" s="471"/>
      <c r="F28" s="471"/>
      <c r="G28" s="471"/>
      <c r="H28" s="471"/>
      <c r="I28" s="471"/>
      <c r="J28" s="471"/>
      <c r="K28" s="471"/>
      <c r="L28" s="471"/>
      <c r="M28" s="471"/>
    </row>
    <row r="29" spans="2:25">
      <c r="B29" s="379" t="s">
        <v>42</v>
      </c>
    </row>
    <row r="31" spans="2:25">
      <c r="B31" s="13" t="s">
        <v>549</v>
      </c>
    </row>
    <row r="32" spans="2:25" ht="25.5" customHeight="1">
      <c r="B32" s="699" t="s">
        <v>203</v>
      </c>
      <c r="C32" s="701" t="s">
        <v>550</v>
      </c>
      <c r="D32" s="701"/>
      <c r="E32" s="701"/>
      <c r="F32" s="701"/>
      <c r="G32" s="701"/>
      <c r="H32" s="701"/>
      <c r="I32" s="701"/>
      <c r="J32" s="701"/>
      <c r="K32" s="701"/>
      <c r="L32" s="701"/>
      <c r="M32" s="701"/>
    </row>
    <row r="33" spans="2:13">
      <c r="B33" s="700"/>
      <c r="C33" s="378">
        <v>2016</v>
      </c>
      <c r="D33" s="378">
        <v>2017</v>
      </c>
      <c r="E33" s="378">
        <v>2018</v>
      </c>
      <c r="F33" s="378">
        <v>2019</v>
      </c>
      <c r="G33" s="378">
        <v>2020</v>
      </c>
      <c r="H33" s="378">
        <v>2021</v>
      </c>
      <c r="I33" s="378">
        <v>2022</v>
      </c>
      <c r="J33" s="378">
        <v>2023</v>
      </c>
      <c r="K33" s="378">
        <v>2024</v>
      </c>
      <c r="L33" s="378">
        <v>2025</v>
      </c>
      <c r="M33" s="378" t="s">
        <v>481</v>
      </c>
    </row>
    <row r="34" spans="2:13">
      <c r="B34" s="375" t="s">
        <v>93</v>
      </c>
      <c r="C34" s="460">
        <v>25.9</v>
      </c>
      <c r="D34" s="460">
        <v>38.106000000000002</v>
      </c>
      <c r="E34" s="460">
        <v>22.795999999999999</v>
      </c>
      <c r="F34" s="460">
        <v>55.082999999999998</v>
      </c>
      <c r="G34" s="460">
        <v>34.591999999999999</v>
      </c>
      <c r="H34" s="461">
        <v>0</v>
      </c>
      <c r="I34" s="462">
        <v>0</v>
      </c>
      <c r="J34" s="462">
        <v>0</v>
      </c>
      <c r="K34" s="462">
        <v>0</v>
      </c>
      <c r="L34" s="462">
        <v>0</v>
      </c>
      <c r="M34" s="463">
        <v>176.51</v>
      </c>
    </row>
    <row r="35" spans="2:13">
      <c r="B35" s="376" t="s">
        <v>152</v>
      </c>
      <c r="C35" s="464">
        <v>1.2</v>
      </c>
      <c r="D35" s="464">
        <v>41.695</v>
      </c>
      <c r="E35" s="464">
        <v>115.009</v>
      </c>
      <c r="F35" s="464">
        <v>110.663</v>
      </c>
      <c r="G35" s="461">
        <v>0</v>
      </c>
      <c r="H35" s="461">
        <v>0</v>
      </c>
      <c r="I35" s="461">
        <v>0</v>
      </c>
      <c r="J35" s="461">
        <v>0</v>
      </c>
      <c r="K35" s="462">
        <v>0</v>
      </c>
      <c r="L35" s="462">
        <v>0</v>
      </c>
      <c r="M35" s="463">
        <v>268.565</v>
      </c>
    </row>
    <row r="36" spans="2:13">
      <c r="B36" s="375" t="s">
        <v>95</v>
      </c>
      <c r="C36" s="467">
        <v>0</v>
      </c>
      <c r="D36" s="460">
        <v>10.19</v>
      </c>
      <c r="E36" s="460">
        <v>30.74</v>
      </c>
      <c r="F36" s="460">
        <v>116.074</v>
      </c>
      <c r="G36" s="460">
        <v>655.11099999999999</v>
      </c>
      <c r="H36" s="460">
        <v>162.12899999999999</v>
      </c>
      <c r="I36" s="460">
        <v>0</v>
      </c>
      <c r="J36" s="460">
        <v>0</v>
      </c>
      <c r="K36" s="462">
        <v>0</v>
      </c>
      <c r="L36" s="462">
        <v>0</v>
      </c>
      <c r="M36" s="463">
        <v>974.24599999999998</v>
      </c>
    </row>
    <row r="37" spans="2:13">
      <c r="B37" s="376" t="s">
        <v>277</v>
      </c>
      <c r="C37" s="467">
        <v>0</v>
      </c>
      <c r="D37" s="464">
        <v>3.9220000000000002</v>
      </c>
      <c r="E37" s="464">
        <v>3.637</v>
      </c>
      <c r="F37" s="464">
        <v>65.876999999999995</v>
      </c>
      <c r="G37" s="464">
        <v>82.033000000000001</v>
      </c>
      <c r="H37" s="464">
        <v>15.750999999999999</v>
      </c>
      <c r="I37" s="465">
        <v>37.393999999999998</v>
      </c>
      <c r="J37" s="465">
        <v>0</v>
      </c>
      <c r="K37" s="462">
        <v>0</v>
      </c>
      <c r="L37" s="462">
        <v>0</v>
      </c>
      <c r="M37" s="463">
        <v>208.61699999999999</v>
      </c>
    </row>
    <row r="38" spans="2:13">
      <c r="B38" s="375" t="s">
        <v>278</v>
      </c>
      <c r="C38" s="467">
        <v>0</v>
      </c>
      <c r="D38" s="460">
        <v>5.75</v>
      </c>
      <c r="E38" s="460">
        <v>4.6100000000000003</v>
      </c>
      <c r="F38" s="460">
        <v>110.84699999999999</v>
      </c>
      <c r="G38" s="460">
        <v>108.96599999999999</v>
      </c>
      <c r="H38" s="460">
        <v>40.505000000000003</v>
      </c>
      <c r="I38" s="460">
        <v>92.715000000000003</v>
      </c>
      <c r="J38" s="460">
        <v>0</v>
      </c>
      <c r="K38" s="462">
        <v>0</v>
      </c>
      <c r="L38" s="462">
        <v>0</v>
      </c>
      <c r="M38" s="463">
        <v>363.39600000000002</v>
      </c>
    </row>
    <row r="39" spans="2:13">
      <c r="B39" s="376" t="s">
        <v>294</v>
      </c>
      <c r="C39" s="467">
        <v>0</v>
      </c>
      <c r="D39" s="464">
        <v>8.6620000000000008</v>
      </c>
      <c r="E39" s="464">
        <v>12.74</v>
      </c>
      <c r="F39" s="464">
        <v>46.19</v>
      </c>
      <c r="G39" s="464">
        <v>379.13600000000002</v>
      </c>
      <c r="H39" s="464">
        <v>348.45800000000003</v>
      </c>
      <c r="I39" s="464">
        <v>131.19399999999999</v>
      </c>
      <c r="J39" s="464">
        <v>248.096</v>
      </c>
      <c r="K39" s="462">
        <v>0</v>
      </c>
      <c r="L39" s="462">
        <v>0</v>
      </c>
      <c r="M39" s="463">
        <v>1174.4780000000001</v>
      </c>
    </row>
    <row r="40" spans="2:13">
      <c r="B40" s="375" t="s">
        <v>293</v>
      </c>
      <c r="C40" s="467">
        <v>0</v>
      </c>
      <c r="D40" s="464">
        <v>0.86699999999999999</v>
      </c>
      <c r="E40" s="460">
        <v>4.5449999999999999</v>
      </c>
      <c r="F40" s="460">
        <v>6.242</v>
      </c>
      <c r="G40" s="460">
        <v>122.485</v>
      </c>
      <c r="H40" s="460">
        <v>140.75700000000001</v>
      </c>
      <c r="I40" s="460">
        <v>28.48</v>
      </c>
      <c r="J40" s="460">
        <v>0</v>
      </c>
      <c r="K40" s="462">
        <v>0</v>
      </c>
      <c r="L40" s="462">
        <v>0</v>
      </c>
      <c r="M40" s="463">
        <v>303.37900000000002</v>
      </c>
    </row>
    <row r="41" spans="2:13">
      <c r="B41" s="376" t="s">
        <v>298</v>
      </c>
      <c r="C41" s="467">
        <v>0</v>
      </c>
      <c r="D41" s="464">
        <v>0</v>
      </c>
      <c r="E41" s="464">
        <v>14.634</v>
      </c>
      <c r="F41" s="464">
        <v>175.154</v>
      </c>
      <c r="G41" s="464">
        <v>1.837</v>
      </c>
      <c r="H41" s="461">
        <v>0</v>
      </c>
      <c r="I41" s="461">
        <v>0</v>
      </c>
      <c r="J41" s="461">
        <v>0</v>
      </c>
      <c r="K41" s="462">
        <v>0</v>
      </c>
      <c r="L41" s="462">
        <v>0</v>
      </c>
      <c r="M41" s="463">
        <v>191.626</v>
      </c>
    </row>
    <row r="42" spans="2:13">
      <c r="B42" s="375" t="s">
        <v>106</v>
      </c>
      <c r="C42" s="467">
        <v>0</v>
      </c>
      <c r="D42" s="460">
        <v>0</v>
      </c>
      <c r="E42" s="460">
        <v>0</v>
      </c>
      <c r="F42" s="460">
        <v>32.171999999999997</v>
      </c>
      <c r="G42" s="460">
        <v>151.02000000000001</v>
      </c>
      <c r="H42" s="460">
        <v>268.32499999999999</v>
      </c>
      <c r="I42" s="460">
        <v>118.44</v>
      </c>
      <c r="J42" s="460">
        <v>124.27800000000001</v>
      </c>
      <c r="K42" s="462">
        <v>0</v>
      </c>
      <c r="L42" s="462">
        <v>0</v>
      </c>
      <c r="M42" s="463">
        <v>694.23699999999997</v>
      </c>
    </row>
    <row r="43" spans="2:13">
      <c r="B43" s="466" t="s">
        <v>279</v>
      </c>
      <c r="C43" s="467">
        <v>0</v>
      </c>
      <c r="D43" s="467">
        <v>0</v>
      </c>
      <c r="E43" s="467">
        <v>0</v>
      </c>
      <c r="F43" s="467">
        <v>0</v>
      </c>
      <c r="G43" s="467">
        <v>0</v>
      </c>
      <c r="H43" s="467">
        <v>0</v>
      </c>
      <c r="I43" s="467">
        <v>106.916</v>
      </c>
      <c r="J43" s="467">
        <v>581.13</v>
      </c>
      <c r="K43" s="467">
        <v>304.702</v>
      </c>
      <c r="L43" s="467">
        <v>651.75900000000001</v>
      </c>
      <c r="M43" s="463">
        <v>1644.509</v>
      </c>
    </row>
    <row r="44" spans="2:13">
      <c r="B44" s="466" t="s">
        <v>280</v>
      </c>
      <c r="C44" s="467">
        <v>0</v>
      </c>
      <c r="D44" s="467">
        <v>0</v>
      </c>
      <c r="E44" s="467">
        <v>0</v>
      </c>
      <c r="F44" s="467">
        <v>0</v>
      </c>
      <c r="G44" s="467">
        <v>0</v>
      </c>
      <c r="H44" s="467">
        <v>0</v>
      </c>
      <c r="I44" s="467">
        <v>3.8149999999999999</v>
      </c>
      <c r="J44" s="467">
        <v>27.640999999999998</v>
      </c>
      <c r="K44" s="467">
        <v>147.48699999999999</v>
      </c>
      <c r="L44" s="467">
        <v>55.79</v>
      </c>
      <c r="M44" s="463">
        <v>234.73500000000001</v>
      </c>
    </row>
    <row r="45" spans="2:13">
      <c r="B45" s="466" t="s">
        <v>281</v>
      </c>
      <c r="C45" s="467">
        <v>0</v>
      </c>
      <c r="D45" s="467">
        <v>0</v>
      </c>
      <c r="E45" s="467">
        <v>0</v>
      </c>
      <c r="F45" s="467">
        <v>0</v>
      </c>
      <c r="G45" s="467">
        <v>0</v>
      </c>
      <c r="H45" s="467">
        <v>0</v>
      </c>
      <c r="I45" s="467">
        <v>0</v>
      </c>
      <c r="J45" s="467">
        <v>78.075000000000003</v>
      </c>
      <c r="K45" s="467">
        <v>221.31700000000001</v>
      </c>
      <c r="L45" s="467">
        <v>626.36199999999997</v>
      </c>
      <c r="M45" s="463">
        <v>925.75599999999997</v>
      </c>
    </row>
    <row r="46" spans="2:13" ht="21">
      <c r="B46" s="466" t="s">
        <v>542</v>
      </c>
      <c r="C46" s="467">
        <v>0</v>
      </c>
      <c r="D46" s="467">
        <v>0</v>
      </c>
      <c r="E46" s="467">
        <v>0</v>
      </c>
      <c r="F46" s="467">
        <v>0</v>
      </c>
      <c r="G46" s="467">
        <v>0</v>
      </c>
      <c r="H46" s="467">
        <v>0</v>
      </c>
      <c r="I46" s="467">
        <v>0</v>
      </c>
      <c r="J46" s="467">
        <v>927.92600000000004</v>
      </c>
      <c r="K46" s="467">
        <v>59.442999999999998</v>
      </c>
      <c r="L46" s="467">
        <v>251.011</v>
      </c>
      <c r="M46" s="463">
        <v>1238.3810000000001</v>
      </c>
    </row>
    <row r="47" spans="2:13">
      <c r="B47" s="466" t="s">
        <v>156</v>
      </c>
      <c r="C47" s="467">
        <v>0</v>
      </c>
      <c r="D47" s="467">
        <v>0</v>
      </c>
      <c r="E47" s="467">
        <v>0</v>
      </c>
      <c r="F47" s="467">
        <v>0</v>
      </c>
      <c r="G47" s="467">
        <v>0</v>
      </c>
      <c r="H47" s="467">
        <v>0</v>
      </c>
      <c r="I47" s="467">
        <v>0</v>
      </c>
      <c r="J47" s="467">
        <v>0</v>
      </c>
      <c r="K47" s="467">
        <v>0</v>
      </c>
      <c r="L47" s="467">
        <v>0.86</v>
      </c>
      <c r="M47" s="463">
        <v>0.86</v>
      </c>
    </row>
    <row r="48" spans="2:13" ht="17.25">
      <c r="B48" s="466" t="s">
        <v>543</v>
      </c>
      <c r="C48" s="467">
        <v>0</v>
      </c>
      <c r="D48" s="467">
        <v>0</v>
      </c>
      <c r="E48" s="467">
        <v>0</v>
      </c>
      <c r="F48" s="467">
        <v>0</v>
      </c>
      <c r="G48" s="467">
        <v>0</v>
      </c>
      <c r="H48" s="467">
        <v>0</v>
      </c>
      <c r="I48" s="467">
        <v>0</v>
      </c>
      <c r="J48" s="467">
        <v>46.082000000000001</v>
      </c>
      <c r="K48" s="467">
        <v>170.44399999999999</v>
      </c>
      <c r="L48" s="467">
        <v>18.457000000000001</v>
      </c>
      <c r="M48" s="463">
        <v>234.98400000000001</v>
      </c>
    </row>
    <row r="49" spans="2:13" ht="17.25">
      <c r="B49" s="466" t="s">
        <v>544</v>
      </c>
      <c r="C49" s="467">
        <v>0</v>
      </c>
      <c r="D49" s="467">
        <v>0</v>
      </c>
      <c r="E49" s="467">
        <v>0</v>
      </c>
      <c r="F49" s="467">
        <v>0</v>
      </c>
      <c r="G49" s="467">
        <v>0</v>
      </c>
      <c r="H49" s="467">
        <v>0</v>
      </c>
      <c r="I49" s="467">
        <v>0</v>
      </c>
      <c r="J49" s="467">
        <v>17.696999999999999</v>
      </c>
      <c r="K49" s="467">
        <v>68.42</v>
      </c>
      <c r="L49" s="467">
        <v>22.026</v>
      </c>
      <c r="M49" s="463">
        <v>108.143</v>
      </c>
    </row>
    <row r="50" spans="2:13" ht="17.25">
      <c r="B50" s="466" t="s">
        <v>545</v>
      </c>
      <c r="C50" s="467">
        <v>0</v>
      </c>
      <c r="D50" s="467">
        <v>0</v>
      </c>
      <c r="E50" s="467">
        <v>0</v>
      </c>
      <c r="F50" s="467">
        <v>0</v>
      </c>
      <c r="G50" s="467">
        <v>0</v>
      </c>
      <c r="H50" s="467">
        <v>0</v>
      </c>
      <c r="I50" s="467">
        <v>0</v>
      </c>
      <c r="J50" s="467">
        <v>0.126</v>
      </c>
      <c r="K50" s="467">
        <v>7.8849999999999998</v>
      </c>
      <c r="L50" s="467">
        <v>62.110999999999997</v>
      </c>
      <c r="M50" s="463">
        <v>70.122</v>
      </c>
    </row>
    <row r="51" spans="2:13" ht="17.25">
      <c r="B51" s="375" t="s">
        <v>546</v>
      </c>
      <c r="C51" s="467">
        <v>0</v>
      </c>
      <c r="D51" s="460">
        <v>0</v>
      </c>
      <c r="E51" s="460">
        <v>0</v>
      </c>
      <c r="F51" s="460">
        <v>0</v>
      </c>
      <c r="G51" s="460">
        <v>0</v>
      </c>
      <c r="H51" s="460">
        <v>0</v>
      </c>
      <c r="I51" s="460">
        <v>0</v>
      </c>
      <c r="J51" s="460">
        <v>1.302</v>
      </c>
      <c r="K51" s="460">
        <v>14.398</v>
      </c>
      <c r="L51" s="467">
        <v>57.366999999999997</v>
      </c>
      <c r="M51" s="463">
        <v>73.067999999999998</v>
      </c>
    </row>
    <row r="52" spans="2:13">
      <c r="B52" s="375" t="s">
        <v>270</v>
      </c>
      <c r="C52" s="467">
        <v>0</v>
      </c>
      <c r="D52" s="460">
        <v>0</v>
      </c>
      <c r="E52" s="460">
        <v>0</v>
      </c>
      <c r="F52" s="460">
        <v>0</v>
      </c>
      <c r="G52" s="460">
        <v>0</v>
      </c>
      <c r="H52" s="460">
        <v>0</v>
      </c>
      <c r="I52" s="460">
        <v>0</v>
      </c>
      <c r="J52" s="460">
        <v>0</v>
      </c>
      <c r="K52" s="460">
        <v>5.52</v>
      </c>
      <c r="L52" s="467">
        <v>37.085000000000001</v>
      </c>
      <c r="M52" s="463">
        <v>42.606000000000002</v>
      </c>
    </row>
    <row r="53" spans="2:13">
      <c r="B53" s="377" t="s">
        <v>115</v>
      </c>
      <c r="C53" s="463">
        <v>27.12</v>
      </c>
      <c r="D53" s="463">
        <v>109.19</v>
      </c>
      <c r="E53" s="463">
        <v>208.71</v>
      </c>
      <c r="F53" s="463">
        <v>718.3</v>
      </c>
      <c r="G53" s="463">
        <v>1535.18</v>
      </c>
      <c r="H53" s="463">
        <v>975.92</v>
      </c>
      <c r="I53" s="463">
        <v>518.95000000000005</v>
      </c>
      <c r="J53" s="463">
        <v>2052.35</v>
      </c>
      <c r="K53" s="463">
        <v>999.62</v>
      </c>
      <c r="L53" s="463">
        <v>1782.8320000000001</v>
      </c>
      <c r="M53" s="463">
        <v>8928.2260000000006</v>
      </c>
    </row>
    <row r="54" spans="2:13" ht="142.9" customHeight="1">
      <c r="B54" s="698" t="s">
        <v>1221</v>
      </c>
      <c r="C54" s="698"/>
      <c r="D54" s="698"/>
      <c r="E54" s="698"/>
      <c r="F54" s="698"/>
      <c r="G54" s="698"/>
      <c r="H54" s="698"/>
      <c r="I54" s="698"/>
      <c r="J54" s="698"/>
      <c r="K54" s="698"/>
      <c r="L54" s="698"/>
      <c r="M54" s="698"/>
    </row>
  </sheetData>
  <mergeCells count="6">
    <mergeCell ref="B54:M54"/>
    <mergeCell ref="B4:B5"/>
    <mergeCell ref="B32:B33"/>
    <mergeCell ref="B26:M26"/>
    <mergeCell ref="C4:M4"/>
    <mergeCell ref="C32:M32"/>
  </mergeCells>
  <hyperlinks>
    <hyperlink ref="B1" location="Summary!A1" display="Summary" xr:uid="{50492ACC-5941-45B5-A541-3F153F7282EF}"/>
    <hyperlink ref="B29" location="Summary!A1" display="Summary" xr:uid="{FD200273-791B-4AAD-8ED3-46A4064FD515}"/>
  </hyperlinks>
  <pageMargins left="0.511811024" right="0.511811024" top="0.78740157499999996" bottom="0.78740157499999996" header="0.31496062000000002" footer="0.31496062000000002"/>
  <customProperties>
    <customPr name="_pios_id" r:id="rId1"/>
  </customPropertie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17">
    <tabColor rgb="FF92D050"/>
    <pageSetUpPr fitToPage="1"/>
  </sheetPr>
  <dimension ref="A1:AF115"/>
  <sheetViews>
    <sheetView showGridLines="0" topLeftCell="Q1" zoomScale="85" zoomScaleNormal="85" workbookViewId="0">
      <selection activeCell="T37" sqref="T37"/>
    </sheetView>
  </sheetViews>
  <sheetFormatPr defaultColWidth="9.140625" defaultRowHeight="15.75"/>
  <cols>
    <col min="1" max="1" width="12.5703125" style="21" bestFit="1" customWidth="1"/>
    <col min="2" max="2" width="42.28515625" style="21" bestFit="1" customWidth="1"/>
    <col min="3" max="3" width="14.7109375" style="72" customWidth="1"/>
    <col min="4" max="4" width="14.7109375" style="73" customWidth="1"/>
    <col min="5" max="6" width="14.7109375" style="21" customWidth="1"/>
    <col min="7" max="7" width="14.7109375" style="29" customWidth="1"/>
    <col min="8" max="8" width="14.7109375" style="26" customWidth="1"/>
    <col min="9" max="9" width="16.5703125" style="21" customWidth="1"/>
    <col min="10" max="10" width="57.7109375" style="21" bestFit="1" customWidth="1"/>
    <col min="11" max="11" width="14.85546875" style="72" customWidth="1"/>
    <col min="12" max="12" width="14.85546875" style="73" customWidth="1"/>
    <col min="13" max="13" width="14.85546875" style="272" customWidth="1"/>
    <col min="14" max="14" width="14.85546875" style="21" customWidth="1"/>
    <col min="15" max="15" width="14.85546875" style="29" customWidth="1"/>
    <col min="16" max="16" width="14.85546875" style="279" customWidth="1"/>
    <col min="17" max="17" width="14.85546875" style="21" customWidth="1"/>
    <col min="18" max="18" width="42.28515625" style="21" bestFit="1" customWidth="1"/>
    <col min="19" max="20" width="14.85546875" style="21" customWidth="1"/>
    <col min="21" max="21" width="7.140625" style="21" bestFit="1" customWidth="1"/>
    <col min="22" max="23" width="14.85546875" style="21" customWidth="1"/>
    <col min="24" max="24" width="7.140625" style="21" bestFit="1" customWidth="1"/>
    <col min="25" max="25" width="17.42578125" style="21" customWidth="1"/>
    <col min="26" max="26" width="57.7109375" style="21" bestFit="1" customWidth="1"/>
    <col min="27" max="28" width="14.7109375" style="21" customWidth="1"/>
    <col min="29" max="29" width="7.28515625" style="21" bestFit="1" customWidth="1"/>
    <col min="30" max="31" width="14.7109375" style="21" customWidth="1"/>
    <col min="32" max="32" width="7.28515625" style="21" bestFit="1" customWidth="1"/>
    <col min="33" max="16384" width="9.140625" style="21"/>
  </cols>
  <sheetData>
    <row r="1" spans="1:32">
      <c r="C1" s="73"/>
      <c r="G1" s="21"/>
      <c r="H1" s="24"/>
      <c r="I1"/>
      <c r="O1" s="21"/>
      <c r="P1" s="276"/>
    </row>
    <row r="2" spans="1:32" ht="47.25" customHeight="1">
      <c r="B2" s="27" t="s">
        <v>43</v>
      </c>
      <c r="C2" s="73"/>
      <c r="E2" s="73"/>
      <c r="F2" s="28"/>
      <c r="G2" s="67" t="s">
        <v>42</v>
      </c>
      <c r="H2" s="28"/>
      <c r="J2" s="27" t="s">
        <v>44</v>
      </c>
      <c r="K2" s="73"/>
      <c r="M2" s="273"/>
      <c r="N2" s="28"/>
      <c r="O2" s="67"/>
      <c r="P2" s="277"/>
      <c r="Q2" s="188"/>
    </row>
    <row r="3" spans="1:32">
      <c r="C3" s="74"/>
      <c r="D3" s="75"/>
      <c r="E3" s="75"/>
      <c r="G3" s="21"/>
      <c r="H3" s="21"/>
      <c r="K3" s="74"/>
      <c r="L3" s="75"/>
      <c r="M3" s="274"/>
      <c r="O3" s="21"/>
      <c r="P3" s="278"/>
    </row>
    <row r="4" spans="1:32" ht="15" customHeight="1">
      <c r="B4" s="296" t="s">
        <v>551</v>
      </c>
      <c r="C4" s="702" t="s">
        <v>240</v>
      </c>
      <c r="D4" s="702"/>
      <c r="E4" s="702"/>
      <c r="F4" s="702" t="s">
        <v>552</v>
      </c>
      <c r="G4" s="702"/>
      <c r="H4" s="702"/>
      <c r="J4" s="132" t="s">
        <v>553</v>
      </c>
      <c r="K4" s="702" t="s">
        <v>240</v>
      </c>
      <c r="L4" s="702"/>
      <c r="M4" s="702"/>
      <c r="N4" s="702" t="s">
        <v>241</v>
      </c>
      <c r="O4" s="702"/>
      <c r="P4" s="702"/>
      <c r="R4" s="296" t="s">
        <v>551</v>
      </c>
      <c r="S4" s="702" t="s">
        <v>240</v>
      </c>
      <c r="T4" s="702"/>
      <c r="U4" s="702"/>
      <c r="V4" s="702" t="s">
        <v>552</v>
      </c>
      <c r="W4" s="702"/>
      <c r="X4" s="702"/>
      <c r="Z4" s="132" t="s">
        <v>553</v>
      </c>
      <c r="AA4" s="702" t="s">
        <v>240</v>
      </c>
      <c r="AB4" s="702"/>
      <c r="AC4" s="702"/>
      <c r="AD4" s="702" t="s">
        <v>241</v>
      </c>
      <c r="AE4" s="702"/>
      <c r="AF4" s="702"/>
    </row>
    <row r="5" spans="1:32" ht="21" customHeight="1">
      <c r="B5" s="106" t="s">
        <v>554</v>
      </c>
      <c r="C5" s="198" t="s">
        <v>1112</v>
      </c>
      <c r="D5" s="198" t="s">
        <v>674</v>
      </c>
      <c r="E5" s="131" t="s">
        <v>187</v>
      </c>
      <c r="F5" s="198" t="str">
        <f>+C5</f>
        <v>4Q25</v>
      </c>
      <c r="G5" s="198" t="str">
        <f>+D5</f>
        <v>4Q24</v>
      </c>
      <c r="H5" s="131" t="s">
        <v>187</v>
      </c>
      <c r="J5" s="106" t="s">
        <v>27</v>
      </c>
      <c r="K5" s="131" t="s">
        <v>1113</v>
      </c>
      <c r="L5" s="131" t="s">
        <v>745</v>
      </c>
      <c r="M5" s="275" t="str">
        <f>P5</f>
        <v>Var.%</v>
      </c>
      <c r="N5" s="131" t="str">
        <f>+K5</f>
        <v>4T25</v>
      </c>
      <c r="O5" s="131" t="str">
        <f>+L5</f>
        <v>4T24</v>
      </c>
      <c r="P5" s="275" t="s">
        <v>164</v>
      </c>
      <c r="R5" s="106" t="s">
        <v>554</v>
      </c>
      <c r="S5" s="131">
        <v>2025</v>
      </c>
      <c r="T5" s="131">
        <v>2024</v>
      </c>
      <c r="U5" s="131" t="s">
        <v>187</v>
      </c>
      <c r="V5" s="131">
        <f>+S5</f>
        <v>2025</v>
      </c>
      <c r="W5" s="131">
        <f>+T5</f>
        <v>2024</v>
      </c>
      <c r="X5" s="131" t="s">
        <v>187</v>
      </c>
      <c r="Z5" s="106" t="s">
        <v>27</v>
      </c>
      <c r="AA5" s="131">
        <f>S5</f>
        <v>2025</v>
      </c>
      <c r="AB5" s="131">
        <f t="shared" ref="AB5:AF5" si="0">T5</f>
        <v>2024</v>
      </c>
      <c r="AC5" s="198" t="str">
        <f t="shared" si="0"/>
        <v>Chg. %</v>
      </c>
      <c r="AD5" s="131">
        <f t="shared" si="0"/>
        <v>2025</v>
      </c>
      <c r="AE5" s="131">
        <f t="shared" si="0"/>
        <v>2024</v>
      </c>
      <c r="AF5" s="198" t="str">
        <f t="shared" si="0"/>
        <v>Chg. %</v>
      </c>
    </row>
    <row r="6" spans="1:32" customFormat="1" ht="17.25" customHeight="1">
      <c r="B6" s="144" t="s">
        <v>555</v>
      </c>
      <c r="C6" s="171"/>
      <c r="D6" s="171"/>
      <c r="E6" s="197"/>
      <c r="F6" s="167"/>
      <c r="G6" s="168"/>
      <c r="H6" s="146"/>
      <c r="I6" s="146"/>
      <c r="J6" s="144" t="s">
        <v>556</v>
      </c>
      <c r="K6" s="171"/>
      <c r="L6" s="171"/>
      <c r="M6" s="197"/>
      <c r="N6" s="167"/>
      <c r="O6" s="168"/>
      <c r="P6" s="146"/>
      <c r="R6" s="144" t="s">
        <v>555</v>
      </c>
      <c r="S6" s="171"/>
      <c r="T6" s="171"/>
      <c r="U6" s="197"/>
      <c r="V6" s="167"/>
      <c r="W6" s="168"/>
      <c r="X6" s="146"/>
      <c r="Y6" s="146"/>
      <c r="Z6" s="144" t="s">
        <v>556</v>
      </c>
      <c r="AA6" s="171"/>
      <c r="AB6" s="171"/>
      <c r="AC6" s="197"/>
      <c r="AD6" s="167"/>
      <c r="AE6" s="168"/>
      <c r="AF6" s="146"/>
    </row>
    <row r="7" spans="1:32" customFormat="1" ht="15" customHeight="1">
      <c r="B7" s="147" t="s">
        <v>557</v>
      </c>
      <c r="C7" s="169">
        <v>0</v>
      </c>
      <c r="D7" s="169">
        <v>0</v>
      </c>
      <c r="E7" s="148" t="s">
        <v>180</v>
      </c>
      <c r="F7" s="169">
        <v>725038097.25</v>
      </c>
      <c r="G7" s="169">
        <v>659746227.96000004</v>
      </c>
      <c r="H7" s="148">
        <v>9.8965127079072124E-2</v>
      </c>
      <c r="I7" s="145"/>
      <c r="J7" s="147" t="s">
        <v>165</v>
      </c>
      <c r="K7" s="169">
        <v>0</v>
      </c>
      <c r="L7" s="169">
        <v>0</v>
      </c>
      <c r="M7" s="148" t="s">
        <v>180</v>
      </c>
      <c r="N7" s="169">
        <v>725038097.25</v>
      </c>
      <c r="O7" s="169">
        <v>659746227.96000004</v>
      </c>
      <c r="P7" s="148">
        <v>9.8965127079072124E-2</v>
      </c>
      <c r="R7" s="147" t="s">
        <v>557</v>
      </c>
      <c r="S7" s="169">
        <v>0</v>
      </c>
      <c r="T7" s="169">
        <v>0</v>
      </c>
      <c r="U7" s="148" t="s">
        <v>180</v>
      </c>
      <c r="V7" s="169">
        <v>2805234376.4699998</v>
      </c>
      <c r="W7" s="169">
        <v>2630752817.5700002</v>
      </c>
      <c r="X7" s="148">
        <v>6.6000000000000003E-2</v>
      </c>
      <c r="Y7" s="145"/>
      <c r="Z7" s="147" t="s">
        <v>165</v>
      </c>
      <c r="AA7" s="169">
        <v>0</v>
      </c>
      <c r="AB7" s="169">
        <v>0</v>
      </c>
      <c r="AC7" s="148" t="s">
        <v>180</v>
      </c>
      <c r="AD7" s="169">
        <v>2805234376.4699998</v>
      </c>
      <c r="AE7" s="169">
        <v>2630752817.5700002</v>
      </c>
      <c r="AF7" s="148">
        <v>6.6000000000000003E-2</v>
      </c>
    </row>
    <row r="8" spans="1:32" customFormat="1" ht="15" customHeight="1">
      <c r="A8" s="21"/>
      <c r="B8" s="149" t="s">
        <v>226</v>
      </c>
      <c r="C8" s="171">
        <v>287228055.91000003</v>
      </c>
      <c r="D8" s="171">
        <v>268154253.41999999</v>
      </c>
      <c r="E8" s="145">
        <v>7.1129964364672782E-2</v>
      </c>
      <c r="F8" s="171">
        <v>0</v>
      </c>
      <c r="G8" s="171">
        <v>0</v>
      </c>
      <c r="H8" s="171" t="s">
        <v>180</v>
      </c>
      <c r="I8" s="145"/>
      <c r="J8" s="149" t="s">
        <v>558</v>
      </c>
      <c r="K8" s="171">
        <v>287228055.91000003</v>
      </c>
      <c r="L8" s="171">
        <v>268154253.41999999</v>
      </c>
      <c r="M8" s="145">
        <v>7.1129964364672782E-2</v>
      </c>
      <c r="N8" s="171">
        <v>0</v>
      </c>
      <c r="O8" s="171">
        <v>0</v>
      </c>
      <c r="P8" s="171" t="s">
        <v>180</v>
      </c>
      <c r="R8" s="149" t="s">
        <v>226</v>
      </c>
      <c r="S8" s="171">
        <v>1110833758.5599999</v>
      </c>
      <c r="T8" s="171">
        <v>1071732383.11</v>
      </c>
      <c r="U8" s="145">
        <v>3.5999999999999997E-2</v>
      </c>
      <c r="V8" s="171">
        <v>0</v>
      </c>
      <c r="W8" s="171">
        <v>0</v>
      </c>
      <c r="X8" s="171" t="s">
        <v>180</v>
      </c>
      <c r="Y8" s="145"/>
      <c r="Z8" s="149" t="s">
        <v>558</v>
      </c>
      <c r="AA8" s="171">
        <v>1110833758.5599999</v>
      </c>
      <c r="AB8" s="171">
        <v>1071732383.11</v>
      </c>
      <c r="AC8" s="145">
        <v>3.5999999999999997E-2</v>
      </c>
      <c r="AD8" s="171">
        <v>0</v>
      </c>
      <c r="AE8" s="171">
        <v>0</v>
      </c>
      <c r="AF8" s="171" t="s">
        <v>180</v>
      </c>
    </row>
    <row r="9" spans="1:32" customFormat="1" ht="15" customHeight="1">
      <c r="A9" s="21"/>
      <c r="B9" s="147" t="s">
        <v>559</v>
      </c>
      <c r="C9" s="169">
        <v>294763628.37</v>
      </c>
      <c r="D9" s="169">
        <v>286092960.49000001</v>
      </c>
      <c r="E9" s="148">
        <v>3.0307169617698637E-2</v>
      </c>
      <c r="F9" s="169">
        <v>0</v>
      </c>
      <c r="G9" s="169">
        <v>0</v>
      </c>
      <c r="H9" s="169" t="s">
        <v>180</v>
      </c>
      <c r="I9" s="145"/>
      <c r="J9" s="147" t="s">
        <v>229</v>
      </c>
      <c r="K9" s="169">
        <v>294763628.37</v>
      </c>
      <c r="L9" s="169">
        <v>286092960.49000001</v>
      </c>
      <c r="M9" s="148">
        <v>3.0307169617698637E-2</v>
      </c>
      <c r="N9" s="169">
        <v>0</v>
      </c>
      <c r="O9" s="169">
        <v>0</v>
      </c>
      <c r="P9" s="169" t="s">
        <v>180</v>
      </c>
      <c r="R9" s="147" t="s">
        <v>559</v>
      </c>
      <c r="S9" s="169">
        <v>1178752528.01</v>
      </c>
      <c r="T9" s="169">
        <v>1144630784.8800001</v>
      </c>
      <c r="U9" s="148">
        <v>2.9000000000000001E-2</v>
      </c>
      <c r="V9" s="169">
        <v>0</v>
      </c>
      <c r="W9" s="169">
        <v>0</v>
      </c>
      <c r="X9" s="169" t="s">
        <v>180</v>
      </c>
      <c r="Y9" s="145"/>
      <c r="Z9" s="147" t="s">
        <v>229</v>
      </c>
      <c r="AA9" s="169">
        <v>1178752528.01</v>
      </c>
      <c r="AB9" s="169">
        <v>1144630784.8800001</v>
      </c>
      <c r="AC9" s="148">
        <v>2.9000000000000001E-2</v>
      </c>
      <c r="AD9" s="169">
        <v>0</v>
      </c>
      <c r="AE9" s="169">
        <v>0</v>
      </c>
      <c r="AF9" s="169" t="s">
        <v>180</v>
      </c>
    </row>
    <row r="10" spans="1:32" customFormat="1" ht="15" customHeight="1">
      <c r="A10" s="21"/>
      <c r="B10" s="149" t="s">
        <v>560</v>
      </c>
      <c r="C10" s="171">
        <v>114441420.75</v>
      </c>
      <c r="D10" s="171">
        <v>216030105.13</v>
      </c>
      <c r="E10" s="145">
        <v>-0.47025244152368106</v>
      </c>
      <c r="F10" s="171">
        <v>0</v>
      </c>
      <c r="G10" s="171">
        <v>0</v>
      </c>
      <c r="H10" s="171" t="s">
        <v>180</v>
      </c>
      <c r="I10" s="145"/>
      <c r="J10" s="149" t="s">
        <v>231</v>
      </c>
      <c r="K10" s="171">
        <v>114441420.75</v>
      </c>
      <c r="L10" s="171">
        <v>216030105.13</v>
      </c>
      <c r="M10" s="145">
        <v>-0.47025244152368106</v>
      </c>
      <c r="N10" s="171">
        <v>0</v>
      </c>
      <c r="O10" s="171">
        <v>0</v>
      </c>
      <c r="P10" s="171" t="s">
        <v>180</v>
      </c>
      <c r="R10" s="149" t="s">
        <v>560</v>
      </c>
      <c r="S10" s="171">
        <v>399501918.13999999</v>
      </c>
      <c r="T10" s="171">
        <v>540872301.14999998</v>
      </c>
      <c r="U10" s="145">
        <v>-0.26100000000000001</v>
      </c>
      <c r="V10" s="171">
        <v>0</v>
      </c>
      <c r="W10" s="171">
        <v>0</v>
      </c>
      <c r="X10" s="171" t="s">
        <v>180</v>
      </c>
      <c r="Y10" s="145"/>
      <c r="Z10" s="149" t="s">
        <v>231</v>
      </c>
      <c r="AA10" s="171">
        <v>399501918.13999999</v>
      </c>
      <c r="AB10" s="171">
        <v>540872301.14999998</v>
      </c>
      <c r="AC10" s="145">
        <v>-0.26100000000000001</v>
      </c>
      <c r="AD10" s="171">
        <v>0</v>
      </c>
      <c r="AE10" s="171">
        <v>0</v>
      </c>
      <c r="AF10" s="171" t="s">
        <v>180</v>
      </c>
    </row>
    <row r="11" spans="1:32" customFormat="1" ht="15" customHeight="1">
      <c r="A11" s="21"/>
      <c r="B11" s="147" t="s">
        <v>485</v>
      </c>
      <c r="C11" s="169">
        <v>639410746.46000004</v>
      </c>
      <c r="D11" s="169">
        <v>418346473.95999998</v>
      </c>
      <c r="E11" s="148">
        <v>0.52842389325632766</v>
      </c>
      <c r="F11" s="169">
        <v>0</v>
      </c>
      <c r="G11" s="169">
        <v>0</v>
      </c>
      <c r="H11" s="169" t="s">
        <v>180</v>
      </c>
      <c r="I11" s="145"/>
      <c r="J11" s="147" t="s">
        <v>490</v>
      </c>
      <c r="K11" s="169">
        <v>639410746.46000004</v>
      </c>
      <c r="L11" s="169">
        <v>418346473.95999998</v>
      </c>
      <c r="M11" s="148">
        <v>0.52842389325632766</v>
      </c>
      <c r="N11" s="169">
        <v>0</v>
      </c>
      <c r="O11" s="169">
        <v>0</v>
      </c>
      <c r="P11" s="169" t="s">
        <v>180</v>
      </c>
      <c r="R11" s="147" t="s">
        <v>485</v>
      </c>
      <c r="S11" s="169">
        <v>2299138230.5799999</v>
      </c>
      <c r="T11" s="169">
        <v>1309690661.6600001</v>
      </c>
      <c r="U11" s="148">
        <v>0.755</v>
      </c>
      <c r="V11" s="169">
        <v>0</v>
      </c>
      <c r="W11" s="169">
        <v>0</v>
      </c>
      <c r="X11" s="169" t="s">
        <v>180</v>
      </c>
      <c r="Y11" s="145"/>
      <c r="Z11" s="147" t="s">
        <v>490</v>
      </c>
      <c r="AA11" s="169">
        <v>2299138230.5799999</v>
      </c>
      <c r="AB11" s="169">
        <v>1309690661.6600001</v>
      </c>
      <c r="AC11" s="148">
        <v>0.755</v>
      </c>
      <c r="AD11" s="169">
        <v>0</v>
      </c>
      <c r="AE11" s="169">
        <v>0</v>
      </c>
      <c r="AF11" s="169" t="s">
        <v>180</v>
      </c>
    </row>
    <row r="12" spans="1:32" customFormat="1" ht="15" customHeight="1">
      <c r="A12" s="21"/>
      <c r="B12" s="149" t="s">
        <v>190</v>
      </c>
      <c r="C12" s="171">
        <v>12280285.720000001</v>
      </c>
      <c r="D12" s="171">
        <v>7546866.6799999997</v>
      </c>
      <c r="E12" s="145">
        <v>0.62720321435438442</v>
      </c>
      <c r="F12" s="171">
        <v>339904.31</v>
      </c>
      <c r="G12" s="171">
        <v>301675.34999999998</v>
      </c>
      <c r="H12" s="145">
        <v>0.12672218661551238</v>
      </c>
      <c r="I12" s="145"/>
      <c r="J12" s="149" t="s">
        <v>167</v>
      </c>
      <c r="K12" s="171">
        <v>12280285.720000001</v>
      </c>
      <c r="L12" s="171">
        <v>7546866.6799999997</v>
      </c>
      <c r="M12" s="145">
        <v>0.62720321435438442</v>
      </c>
      <c r="N12" s="171">
        <v>339904.31</v>
      </c>
      <c r="O12" s="171">
        <v>301675.34999999998</v>
      </c>
      <c r="P12" s="145">
        <v>0.12672218661551238</v>
      </c>
      <c r="R12" s="149" t="s">
        <v>190</v>
      </c>
      <c r="S12" s="171">
        <v>62173193.149999999</v>
      </c>
      <c r="T12" s="171">
        <v>33619365.859999999</v>
      </c>
      <c r="U12" s="145">
        <v>0.84899999999999998</v>
      </c>
      <c r="V12" s="171">
        <v>1423767.2</v>
      </c>
      <c r="W12" s="171">
        <v>1200766.53</v>
      </c>
      <c r="X12" s="145">
        <v>0.185</v>
      </c>
      <c r="Y12" s="145"/>
      <c r="Z12" s="149" t="s">
        <v>167</v>
      </c>
      <c r="AA12" s="171">
        <v>62173193.149999999</v>
      </c>
      <c r="AB12" s="171">
        <v>33619365.859999999</v>
      </c>
      <c r="AC12" s="145">
        <v>0.84899999999999998</v>
      </c>
      <c r="AD12" s="171">
        <v>1423767.2</v>
      </c>
      <c r="AE12" s="171">
        <v>1200766.53</v>
      </c>
      <c r="AF12" s="145">
        <v>0.185</v>
      </c>
    </row>
    <row r="13" spans="1:32" customFormat="1" ht="15" customHeight="1">
      <c r="A13" s="21"/>
      <c r="B13" s="147" t="s">
        <v>189</v>
      </c>
      <c r="C13" s="169">
        <v>-9081379.0500000007</v>
      </c>
      <c r="D13" s="169">
        <v>-14180083.279999999</v>
      </c>
      <c r="E13" s="148">
        <v>-0.35956800318594451</v>
      </c>
      <c r="F13" s="169">
        <v>-9081379.0500000007</v>
      </c>
      <c r="G13" s="169">
        <v>-14180083.279999999</v>
      </c>
      <c r="H13" s="148">
        <v>-0.35956800318594451</v>
      </c>
      <c r="I13" s="145"/>
      <c r="J13" s="147" t="s">
        <v>166</v>
      </c>
      <c r="K13" s="169">
        <v>-9081379.0500000007</v>
      </c>
      <c r="L13" s="169">
        <v>-14180083.279999999</v>
      </c>
      <c r="M13" s="148">
        <v>-0.35956800318594451</v>
      </c>
      <c r="N13" s="169">
        <v>-9081379.0500000007</v>
      </c>
      <c r="O13" s="169">
        <v>-14180083.279999999</v>
      </c>
      <c r="P13" s="148">
        <v>-0.35956800318594451</v>
      </c>
      <c r="R13" s="147" t="s">
        <v>189</v>
      </c>
      <c r="S13" s="169">
        <v>-14863048.199999999</v>
      </c>
      <c r="T13" s="169">
        <v>-46816436.32</v>
      </c>
      <c r="U13" s="148">
        <v>-0.68200000000000005</v>
      </c>
      <c r="V13" s="169">
        <v>-14863048.199999999</v>
      </c>
      <c r="W13" s="169">
        <v>-46816436.32</v>
      </c>
      <c r="X13" s="148">
        <v>-0.68200000000000005</v>
      </c>
      <c r="Y13" s="145"/>
      <c r="Z13" s="147" t="s">
        <v>166</v>
      </c>
      <c r="AA13" s="169">
        <v>-14863048.199999999</v>
      </c>
      <c r="AB13" s="169">
        <v>-46816436.32</v>
      </c>
      <c r="AC13" s="148">
        <v>-0.68200000000000005</v>
      </c>
      <c r="AD13" s="169">
        <v>-14863048.199999999</v>
      </c>
      <c r="AE13" s="169">
        <v>-46816436.32</v>
      </c>
      <c r="AF13" s="148">
        <v>-0.68200000000000005</v>
      </c>
    </row>
    <row r="14" spans="1:32" customFormat="1" ht="15" customHeight="1">
      <c r="A14" s="21"/>
      <c r="B14" s="153" t="s">
        <v>561</v>
      </c>
      <c r="C14" s="173">
        <v>1339042758.1600001</v>
      </c>
      <c r="D14" s="173">
        <v>1181990576.4000001</v>
      </c>
      <c r="E14" s="154">
        <v>0.13287092545046786</v>
      </c>
      <c r="F14" s="173">
        <v>716296622.50999999</v>
      </c>
      <c r="G14" s="173">
        <v>645867820.03000009</v>
      </c>
      <c r="H14" s="154">
        <v>0.10904522612185352</v>
      </c>
      <c r="I14" s="150"/>
      <c r="J14" s="153" t="s">
        <v>562</v>
      </c>
      <c r="K14" s="173">
        <v>1339042758.1600001</v>
      </c>
      <c r="L14" s="173">
        <v>1181990576.4000001</v>
      </c>
      <c r="M14" s="154">
        <v>0.13287092545046786</v>
      </c>
      <c r="N14" s="173">
        <v>716296622.50999999</v>
      </c>
      <c r="O14" s="173">
        <v>645867820.03000009</v>
      </c>
      <c r="P14" s="154">
        <v>0.10904522612185352</v>
      </c>
      <c r="R14" s="153" t="s">
        <v>561</v>
      </c>
      <c r="S14" s="173">
        <v>5035536580.2399988</v>
      </c>
      <c r="T14" s="173">
        <v>4053729060.3400002</v>
      </c>
      <c r="U14" s="154">
        <v>0.24199999999999999</v>
      </c>
      <c r="V14" s="173">
        <v>2791795095.4699998</v>
      </c>
      <c r="W14" s="173">
        <v>2585137147.7800002</v>
      </c>
      <c r="X14" s="154">
        <v>7.9000000000000001E-2</v>
      </c>
      <c r="Y14" s="145"/>
      <c r="Z14" s="153" t="s">
        <v>562</v>
      </c>
      <c r="AA14" s="173">
        <v>5035536580.2399988</v>
      </c>
      <c r="AB14" s="173">
        <v>4053729060.3400002</v>
      </c>
      <c r="AC14" s="154">
        <v>0.24199999999999999</v>
      </c>
      <c r="AD14" s="173">
        <v>2791795095.4699998</v>
      </c>
      <c r="AE14" s="173">
        <v>2585137147.7800002</v>
      </c>
      <c r="AF14" s="154">
        <v>7.9000000000000001E-2</v>
      </c>
    </row>
    <row r="15" spans="1:32" customFormat="1" ht="15" customHeight="1">
      <c r="A15" s="21"/>
      <c r="B15" s="147" t="s">
        <v>213</v>
      </c>
      <c r="C15" s="169">
        <v>-111650505.51000001</v>
      </c>
      <c r="D15" s="169">
        <v>-69114238.439999998</v>
      </c>
      <c r="E15" s="148">
        <v>0.61544868365911221</v>
      </c>
      <c r="F15" s="169">
        <v>-44052523.700000003</v>
      </c>
      <c r="G15" s="169">
        <v>-38583020.43</v>
      </c>
      <c r="H15" s="148">
        <v>0.1417593337443126</v>
      </c>
      <c r="I15" s="145"/>
      <c r="J15" s="147" t="s">
        <v>214</v>
      </c>
      <c r="K15" s="169">
        <v>-111650505.51000001</v>
      </c>
      <c r="L15" s="169">
        <v>-69114238.439999998</v>
      </c>
      <c r="M15" s="148">
        <v>0.61544868365911221</v>
      </c>
      <c r="N15" s="169">
        <v>-44052523.700000003</v>
      </c>
      <c r="O15" s="169">
        <v>-38583020.43</v>
      </c>
      <c r="P15" s="148">
        <v>0.1417593337443126</v>
      </c>
      <c r="R15" s="147" t="s">
        <v>213</v>
      </c>
      <c r="S15" s="169">
        <v>-301285611.94</v>
      </c>
      <c r="T15" s="169">
        <v>-229092496.83000001</v>
      </c>
      <c r="U15" s="148">
        <v>0.315</v>
      </c>
      <c r="V15" s="169">
        <v>-168285557.36000001</v>
      </c>
      <c r="W15" s="169">
        <v>-149596066.16999999</v>
      </c>
      <c r="X15" s="148">
        <v>0.124</v>
      </c>
      <c r="Y15" s="145"/>
      <c r="Z15" s="147" t="s">
        <v>214</v>
      </c>
      <c r="AA15" s="169">
        <v>-301285611.94</v>
      </c>
      <c r="AB15" s="169">
        <v>-229092496.83000001</v>
      </c>
      <c r="AC15" s="148">
        <v>0.315</v>
      </c>
      <c r="AD15" s="169">
        <v>-168285557.36000001</v>
      </c>
      <c r="AE15" s="169">
        <v>-149596066.16999999</v>
      </c>
      <c r="AF15" s="148">
        <v>0.124</v>
      </c>
    </row>
    <row r="16" spans="1:32" customFormat="1" ht="15" customHeight="1">
      <c r="A16" s="21"/>
      <c r="B16" s="149" t="s">
        <v>215</v>
      </c>
      <c r="C16" s="171">
        <v>-100320.02</v>
      </c>
      <c r="D16" s="171">
        <v>-82004.160000000003</v>
      </c>
      <c r="E16" s="145">
        <v>0.2233528152718105</v>
      </c>
      <c r="F16" s="171">
        <v>-100320.02</v>
      </c>
      <c r="G16" s="171">
        <v>-82004.160000000003</v>
      </c>
      <c r="H16" s="145">
        <v>0.2233528152718105</v>
      </c>
      <c r="I16" s="145"/>
      <c r="J16" s="149" t="s">
        <v>216</v>
      </c>
      <c r="K16" s="171">
        <v>-100320.02</v>
      </c>
      <c r="L16" s="171">
        <v>-82004.160000000003</v>
      </c>
      <c r="M16" s="145">
        <v>0.2233528152718105</v>
      </c>
      <c r="N16" s="171">
        <v>-100320.02</v>
      </c>
      <c r="O16" s="171">
        <v>-82004.160000000003</v>
      </c>
      <c r="P16" s="145">
        <v>0.2233528152718105</v>
      </c>
      <c r="R16" s="149" t="s">
        <v>215</v>
      </c>
      <c r="S16" s="171">
        <v>-449688.5</v>
      </c>
      <c r="T16" s="171">
        <v>-343673.23</v>
      </c>
      <c r="U16" s="145">
        <v>0.308</v>
      </c>
      <c r="V16" s="171">
        <v>-449688.5</v>
      </c>
      <c r="W16" s="171">
        <v>-343673.23</v>
      </c>
      <c r="X16" s="145">
        <v>0.308</v>
      </c>
      <c r="Y16" s="145"/>
      <c r="Z16" s="149" t="s">
        <v>216</v>
      </c>
      <c r="AA16" s="171">
        <v>-449688.5</v>
      </c>
      <c r="AB16" s="171">
        <v>-343673.23</v>
      </c>
      <c r="AC16" s="145">
        <v>0.308</v>
      </c>
      <c r="AD16" s="171">
        <v>-449688.5</v>
      </c>
      <c r="AE16" s="171">
        <v>-343673.23</v>
      </c>
      <c r="AF16" s="145">
        <v>0.308</v>
      </c>
    </row>
    <row r="17" spans="1:32" customFormat="1">
      <c r="A17" s="21"/>
      <c r="B17" s="147" t="s">
        <v>217</v>
      </c>
      <c r="C17" s="169">
        <v>-125391.39</v>
      </c>
      <c r="D17" s="169">
        <v>-677.29</v>
      </c>
      <c r="E17" s="148">
        <v>184.13692805149935</v>
      </c>
      <c r="F17" s="169">
        <v>-125391.39</v>
      </c>
      <c r="G17" s="169">
        <v>-677.29</v>
      </c>
      <c r="H17" s="148">
        <v>184.13692805149935</v>
      </c>
      <c r="I17" s="145"/>
      <c r="J17" s="147" t="s">
        <v>217</v>
      </c>
      <c r="K17" s="169">
        <v>-125391.39</v>
      </c>
      <c r="L17" s="169">
        <v>-677.29</v>
      </c>
      <c r="M17" s="148">
        <v>184.13692805149935</v>
      </c>
      <c r="N17" s="169">
        <v>-125391.39</v>
      </c>
      <c r="O17" s="169">
        <v>-677.29</v>
      </c>
      <c r="P17" s="148">
        <v>184.13692805149935</v>
      </c>
      <c r="R17" s="147" t="s">
        <v>217</v>
      </c>
      <c r="S17" s="169">
        <v>-524712.42000000004</v>
      </c>
      <c r="T17" s="169">
        <v>-77574.55</v>
      </c>
      <c r="U17" s="148">
        <v>5.7629999999999999</v>
      </c>
      <c r="V17" s="169">
        <v>-524712.42000000004</v>
      </c>
      <c r="W17" s="169">
        <v>-78000</v>
      </c>
      <c r="X17" s="148">
        <v>5.7270000000000003</v>
      </c>
      <c r="Y17" s="145"/>
      <c r="Z17" s="147" t="s">
        <v>217</v>
      </c>
      <c r="AA17" s="169">
        <v>-524712.42000000004</v>
      </c>
      <c r="AB17" s="169">
        <v>-77574.55</v>
      </c>
      <c r="AC17" s="148">
        <v>5.7629999999999999</v>
      </c>
      <c r="AD17" s="169">
        <v>-524712.42000000004</v>
      </c>
      <c r="AE17" s="169">
        <v>-78000</v>
      </c>
      <c r="AF17" s="148">
        <v>5.7270000000000003</v>
      </c>
    </row>
    <row r="18" spans="1:32" customFormat="1" ht="15" customHeight="1">
      <c r="A18" s="21"/>
      <c r="B18" s="149" t="s">
        <v>563</v>
      </c>
      <c r="C18" s="171">
        <v>-28333523.309999999</v>
      </c>
      <c r="D18" s="171">
        <v>-26236829.93</v>
      </c>
      <c r="E18" s="145">
        <v>7.9914127796459677E-2</v>
      </c>
      <c r="F18" s="171">
        <v>-28333523.309999999</v>
      </c>
      <c r="G18" s="171">
        <v>-26210033.780000001</v>
      </c>
      <c r="H18" s="145">
        <v>8.1018191270717077E-2</v>
      </c>
      <c r="I18" s="145"/>
      <c r="J18" s="149" t="s">
        <v>219</v>
      </c>
      <c r="K18" s="171">
        <v>-28333523.309999999</v>
      </c>
      <c r="L18" s="171">
        <v>-26236829.93</v>
      </c>
      <c r="M18" s="145">
        <v>7.9914127796459677E-2</v>
      </c>
      <c r="N18" s="171">
        <v>-28333523.309999999</v>
      </c>
      <c r="O18" s="171">
        <v>-26210033.780000001</v>
      </c>
      <c r="P18" s="145">
        <v>8.1018191270717077E-2</v>
      </c>
      <c r="R18" s="149" t="s">
        <v>563</v>
      </c>
      <c r="S18" s="171">
        <v>-109164085.20999999</v>
      </c>
      <c r="T18" s="171">
        <v>-106076428.27</v>
      </c>
      <c r="U18" s="145">
        <v>2.9000000000000001E-2</v>
      </c>
      <c r="V18" s="171">
        <v>-109190881.36</v>
      </c>
      <c r="W18" s="171">
        <v>-106049632.12</v>
      </c>
      <c r="X18" s="145">
        <v>2.9000000000000001E-2</v>
      </c>
      <c r="Y18" s="145"/>
      <c r="Z18" s="149" t="s">
        <v>219</v>
      </c>
      <c r="AA18" s="171">
        <v>-109164085.20999999</v>
      </c>
      <c r="AB18" s="171">
        <v>-106076428.27</v>
      </c>
      <c r="AC18" s="145">
        <v>2.9000000000000001E-2</v>
      </c>
      <c r="AD18" s="171">
        <v>-109190881.36</v>
      </c>
      <c r="AE18" s="171">
        <v>-106049632.12</v>
      </c>
      <c r="AF18" s="145">
        <v>2.9000000000000001E-2</v>
      </c>
    </row>
    <row r="19" spans="1:32" s="63" customFormat="1" ht="15" customHeight="1">
      <c r="B19" s="149" t="s">
        <v>564</v>
      </c>
      <c r="C19" s="171">
        <v>0</v>
      </c>
      <c r="D19" s="171">
        <v>0</v>
      </c>
      <c r="E19" s="145" t="s">
        <v>180</v>
      </c>
      <c r="F19" s="171">
        <v>0</v>
      </c>
      <c r="G19" s="171">
        <v>0</v>
      </c>
      <c r="H19" s="145" t="s">
        <v>180</v>
      </c>
      <c r="I19" s="150"/>
      <c r="J19" s="149" t="s">
        <v>565</v>
      </c>
      <c r="K19" s="171">
        <v>0</v>
      </c>
      <c r="L19" s="171">
        <v>0</v>
      </c>
      <c r="M19" s="145" t="s">
        <v>180</v>
      </c>
      <c r="N19" s="171">
        <v>0</v>
      </c>
      <c r="O19" s="171">
        <v>0</v>
      </c>
      <c r="P19" s="145" t="s">
        <v>180</v>
      </c>
      <c r="R19" s="149" t="s">
        <v>564</v>
      </c>
      <c r="S19" s="171">
        <v>0</v>
      </c>
      <c r="T19" s="171">
        <v>0</v>
      </c>
      <c r="U19" s="145" t="s">
        <v>180</v>
      </c>
      <c r="V19" s="171">
        <v>0</v>
      </c>
      <c r="W19" s="171">
        <v>0</v>
      </c>
      <c r="X19" s="145" t="s">
        <v>180</v>
      </c>
      <c r="Y19" s="145"/>
      <c r="Z19" s="149" t="s">
        <v>565</v>
      </c>
      <c r="AA19" s="171">
        <v>0</v>
      </c>
      <c r="AB19" s="171">
        <v>0</v>
      </c>
      <c r="AC19" s="145" t="s">
        <v>180</v>
      </c>
      <c r="AD19" s="171">
        <v>0</v>
      </c>
      <c r="AE19" s="171">
        <v>0</v>
      </c>
      <c r="AF19" s="145" t="s">
        <v>180</v>
      </c>
    </row>
    <row r="20" spans="1:32" customFormat="1" ht="15" customHeight="1">
      <c r="A20" s="21"/>
      <c r="B20" s="151" t="s">
        <v>192</v>
      </c>
      <c r="C20" s="174">
        <v>-140209740.22999999</v>
      </c>
      <c r="D20" s="174">
        <v>-95433749.819999993</v>
      </c>
      <c r="E20" s="152">
        <v>0.46918402027011541</v>
      </c>
      <c r="F20" s="174">
        <v>-72611758.420000002</v>
      </c>
      <c r="G20" s="174">
        <v>-64875735.659999996</v>
      </c>
      <c r="H20" s="152">
        <v>0.11924369999506235</v>
      </c>
      <c r="I20" s="150"/>
      <c r="J20" s="151" t="s">
        <v>221</v>
      </c>
      <c r="K20" s="174">
        <v>-140209740.22999999</v>
      </c>
      <c r="L20" s="174">
        <v>-95433749.819999993</v>
      </c>
      <c r="M20" s="152">
        <v>0.46918402027011541</v>
      </c>
      <c r="N20" s="174">
        <v>-72611758.420000002</v>
      </c>
      <c r="O20" s="174">
        <v>-64875735.659999996</v>
      </c>
      <c r="P20" s="152">
        <v>0.11924369999506235</v>
      </c>
      <c r="R20" s="151" t="s">
        <v>192</v>
      </c>
      <c r="S20" s="174">
        <v>-411424098.06999999</v>
      </c>
      <c r="T20" s="174">
        <v>-335590172.88</v>
      </c>
      <c r="U20" s="152">
        <v>0.22500000000000001</v>
      </c>
      <c r="V20" s="174">
        <v>-278450839.63999999</v>
      </c>
      <c r="W20" s="174">
        <v>-256067371.51999998</v>
      </c>
      <c r="X20" s="152">
        <v>8.6999999999999994E-2</v>
      </c>
      <c r="Y20" s="145"/>
      <c r="Z20" s="151" t="s">
        <v>221</v>
      </c>
      <c r="AA20" s="174">
        <v>-411424098.06999999</v>
      </c>
      <c r="AB20" s="174">
        <v>-335590172.88</v>
      </c>
      <c r="AC20" s="152">
        <v>0.22500000000000001</v>
      </c>
      <c r="AD20" s="174">
        <v>-278450839.63999999</v>
      </c>
      <c r="AE20" s="174">
        <v>-256067371.51999998</v>
      </c>
      <c r="AF20" s="152">
        <v>8.6999999999999994E-2</v>
      </c>
    </row>
    <row r="21" spans="1:32" customFormat="1" ht="15" customHeight="1">
      <c r="A21" s="21"/>
      <c r="B21" s="153" t="s">
        <v>566</v>
      </c>
      <c r="C21" s="173">
        <v>1198833017.9300001</v>
      </c>
      <c r="D21" s="173">
        <v>1086556826.5800002</v>
      </c>
      <c r="E21" s="154">
        <v>0.10333209327246662</v>
      </c>
      <c r="F21" s="173">
        <v>643684864.09000003</v>
      </c>
      <c r="G21" s="173">
        <v>580992084.37000012</v>
      </c>
      <c r="H21" s="154">
        <v>0.10790642662194094</v>
      </c>
      <c r="I21" s="150"/>
      <c r="J21" s="153" t="s">
        <v>567</v>
      </c>
      <c r="K21" s="173">
        <v>1198833017.9300001</v>
      </c>
      <c r="L21" s="173">
        <v>1086556826.5800002</v>
      </c>
      <c r="M21" s="154">
        <v>0.10333209327246662</v>
      </c>
      <c r="N21" s="173">
        <v>643684864.09000003</v>
      </c>
      <c r="O21" s="173">
        <v>580992084.37000012</v>
      </c>
      <c r="P21" s="154">
        <v>0.10790642662194094</v>
      </c>
      <c r="R21" s="153" t="s">
        <v>566</v>
      </c>
      <c r="S21" s="173">
        <v>4624112482.1699991</v>
      </c>
      <c r="T21" s="173">
        <v>3718138887.46</v>
      </c>
      <c r="U21" s="154">
        <v>0.24299999999999999</v>
      </c>
      <c r="V21" s="173">
        <v>2513344255.8299999</v>
      </c>
      <c r="W21" s="173">
        <v>2329069776.2600002</v>
      </c>
      <c r="X21" s="154">
        <v>7.9000000000000001E-2</v>
      </c>
      <c r="Y21" s="145"/>
      <c r="Z21" s="153" t="s">
        <v>567</v>
      </c>
      <c r="AA21" s="173">
        <v>4624112482.1699991</v>
      </c>
      <c r="AB21" s="173">
        <v>3718138887.46</v>
      </c>
      <c r="AC21" s="154">
        <v>0.24299999999999999</v>
      </c>
      <c r="AD21" s="173">
        <v>2513344255.8299999</v>
      </c>
      <c r="AE21" s="173">
        <v>2329069776.2600002</v>
      </c>
      <c r="AF21" s="154">
        <v>7.9000000000000001E-2</v>
      </c>
    </row>
    <row r="22" spans="1:32" customFormat="1" ht="15" customHeight="1">
      <c r="A22" s="21"/>
      <c r="B22" s="149" t="s">
        <v>568</v>
      </c>
      <c r="C22" s="171">
        <v>-64136245.039999999</v>
      </c>
      <c r="D22" s="171">
        <v>-69337914.620000005</v>
      </c>
      <c r="E22" s="145">
        <v>-7.5019123498410223E-2</v>
      </c>
      <c r="F22" s="171">
        <v>-64136245.039999999</v>
      </c>
      <c r="G22" s="171">
        <v>-69337914.620000005</v>
      </c>
      <c r="H22" s="145">
        <v>-7.5019123498410223E-2</v>
      </c>
      <c r="I22" s="150"/>
      <c r="J22" s="149" t="s">
        <v>569</v>
      </c>
      <c r="K22" s="171">
        <v>-64136245.039999999</v>
      </c>
      <c r="L22" s="171">
        <v>-69337914.620000005</v>
      </c>
      <c r="M22" s="145">
        <v>-7.5019123498410223E-2</v>
      </c>
      <c r="N22" s="171">
        <v>-64136245.039999999</v>
      </c>
      <c r="O22" s="171">
        <v>-69337914.620000005</v>
      </c>
      <c r="P22" s="145">
        <v>-7.5019123498410223E-2</v>
      </c>
      <c r="R22" s="149" t="s">
        <v>568</v>
      </c>
      <c r="S22" s="171">
        <v>-256521722.33000001</v>
      </c>
      <c r="T22" s="171">
        <v>-261799191.11000001</v>
      </c>
      <c r="U22" s="145">
        <v>-0.02</v>
      </c>
      <c r="V22" s="171">
        <v>-256521722.33000001</v>
      </c>
      <c r="W22" s="171">
        <v>-261799191.11000001</v>
      </c>
      <c r="X22" s="145">
        <v>-0.02</v>
      </c>
      <c r="Y22" s="145"/>
      <c r="Z22" s="149" t="s">
        <v>569</v>
      </c>
      <c r="AA22" s="171">
        <v>-256521722.33000001</v>
      </c>
      <c r="AB22" s="171">
        <v>-261799191.11000001</v>
      </c>
      <c r="AC22" s="145">
        <v>-0.02</v>
      </c>
      <c r="AD22" s="171">
        <v>-256521722.33000001</v>
      </c>
      <c r="AE22" s="171">
        <v>-261799191.11000001</v>
      </c>
      <c r="AF22" s="145">
        <v>-0.02</v>
      </c>
    </row>
    <row r="23" spans="1:32" customFormat="1" ht="15" customHeight="1">
      <c r="A23" s="21"/>
      <c r="B23" s="147" t="s">
        <v>570</v>
      </c>
      <c r="C23" s="169">
        <v>-514207155.56999999</v>
      </c>
      <c r="D23" s="169">
        <v>-337218294.5</v>
      </c>
      <c r="E23" s="148">
        <v>0.52484952316251032</v>
      </c>
      <c r="F23" s="169">
        <v>-2427061.35</v>
      </c>
      <c r="G23" s="169">
        <v>-1571418.82</v>
      </c>
      <c r="H23" s="148">
        <v>0.54450317070785759</v>
      </c>
      <c r="I23" s="150"/>
      <c r="J23" s="147" t="s">
        <v>570</v>
      </c>
      <c r="K23" s="169">
        <v>-514207155.56999999</v>
      </c>
      <c r="L23" s="169">
        <v>-337218294.5</v>
      </c>
      <c r="M23" s="148">
        <v>0.52484952316251032</v>
      </c>
      <c r="N23" s="169">
        <v>-2427061.35</v>
      </c>
      <c r="O23" s="169">
        <v>-1571418.82</v>
      </c>
      <c r="P23" s="148">
        <v>0.54450317070785759</v>
      </c>
      <c r="R23" s="147" t="s">
        <v>570</v>
      </c>
      <c r="S23" s="169">
        <v>-1880069465.3399999</v>
      </c>
      <c r="T23" s="169">
        <v>-1054175317.8</v>
      </c>
      <c r="U23" s="148">
        <v>0.78300000000000003</v>
      </c>
      <c r="V23" s="169">
        <v>-8300196.8799999999</v>
      </c>
      <c r="W23" s="169">
        <v>-7416010.1200000001</v>
      </c>
      <c r="X23" s="148">
        <v>0.11899999999999999</v>
      </c>
      <c r="Y23" s="145"/>
      <c r="Z23" s="147" t="s">
        <v>570</v>
      </c>
      <c r="AA23" s="169">
        <v>-1880069465.3399999</v>
      </c>
      <c r="AB23" s="169">
        <v>-1054175317.8</v>
      </c>
      <c r="AC23" s="148">
        <v>0.78300000000000003</v>
      </c>
      <c r="AD23" s="169">
        <v>-8300196.8799999999</v>
      </c>
      <c r="AE23" s="169">
        <v>-7416010.1200000001</v>
      </c>
      <c r="AF23" s="148">
        <v>0.11899999999999999</v>
      </c>
    </row>
    <row r="24" spans="1:32" customFormat="1" ht="15" customHeight="1">
      <c r="A24" s="21"/>
      <c r="B24" s="149" t="s">
        <v>571</v>
      </c>
      <c r="C24" s="171">
        <v>-37722684.450000003</v>
      </c>
      <c r="D24" s="171">
        <v>-30753736.949999999</v>
      </c>
      <c r="E24" s="145">
        <v>0.22660490044934201</v>
      </c>
      <c r="F24" s="171">
        <v>-37722684.450000003</v>
      </c>
      <c r="G24" s="171">
        <v>-30753736.949999999</v>
      </c>
      <c r="H24" s="145">
        <v>0.22660490044934201</v>
      </c>
      <c r="I24" s="145"/>
      <c r="J24" s="149" t="s">
        <v>572</v>
      </c>
      <c r="K24" s="171">
        <v>-37722684.450000003</v>
      </c>
      <c r="L24" s="171">
        <v>-30753736.949999999</v>
      </c>
      <c r="M24" s="145">
        <v>0.22660490044934201</v>
      </c>
      <c r="N24" s="171">
        <v>-37722684.450000003</v>
      </c>
      <c r="O24" s="171">
        <v>-30753736.949999999</v>
      </c>
      <c r="P24" s="145">
        <v>0.22660490044934201</v>
      </c>
      <c r="R24" s="149" t="s">
        <v>571</v>
      </c>
      <c r="S24" s="171">
        <v>-111992293.98</v>
      </c>
      <c r="T24" s="171">
        <v>-104270022.69</v>
      </c>
      <c r="U24" s="145">
        <v>7.3999999999999996E-2</v>
      </c>
      <c r="V24" s="171">
        <v>-111992293.98</v>
      </c>
      <c r="W24" s="171">
        <v>-104270022.69</v>
      </c>
      <c r="X24" s="145">
        <v>7.3999999999999996E-2</v>
      </c>
      <c r="Y24" s="145"/>
      <c r="Z24" s="149" t="s">
        <v>572</v>
      </c>
      <c r="AA24" s="171">
        <v>-111992293.98</v>
      </c>
      <c r="AB24" s="171">
        <v>-104270022.69</v>
      </c>
      <c r="AC24" s="145">
        <v>7.3999999999999996E-2</v>
      </c>
      <c r="AD24" s="171">
        <v>-111992293.98</v>
      </c>
      <c r="AE24" s="171">
        <v>-104270022.69</v>
      </c>
      <c r="AF24" s="145">
        <v>7.3999999999999996E-2</v>
      </c>
    </row>
    <row r="25" spans="1:32" customFormat="1" ht="15" customHeight="1">
      <c r="A25" s="21"/>
      <c r="B25" s="149" t="s">
        <v>573</v>
      </c>
      <c r="C25" s="171">
        <v>6241528.96</v>
      </c>
      <c r="D25" s="171">
        <v>-57449936.159999996</v>
      </c>
      <c r="E25" s="145" t="s">
        <v>180</v>
      </c>
      <c r="F25" s="171">
        <v>-15097276.59</v>
      </c>
      <c r="G25" s="171">
        <v>-57759971.030000001</v>
      </c>
      <c r="H25" s="145">
        <v>-0.73862042655529359</v>
      </c>
      <c r="I25" s="145"/>
      <c r="J25" s="149" t="s">
        <v>574</v>
      </c>
      <c r="K25" s="171">
        <v>6241528.96</v>
      </c>
      <c r="L25" s="171">
        <v>-57449936.159999996</v>
      </c>
      <c r="M25" s="145" t="s">
        <v>180</v>
      </c>
      <c r="N25" s="171">
        <v>-15097276.59</v>
      </c>
      <c r="O25" s="171">
        <v>-57759971.030000001</v>
      </c>
      <c r="P25" s="145">
        <v>-0.73862042655529359</v>
      </c>
      <c r="Q25" s="11"/>
      <c r="R25" s="149" t="s">
        <v>573</v>
      </c>
      <c r="S25" s="171">
        <v>-33177932.780000001</v>
      </c>
      <c r="T25" s="171">
        <v>-73945424.680000007</v>
      </c>
      <c r="U25" s="145">
        <v>-0.55100000000000005</v>
      </c>
      <c r="V25" s="171">
        <v>-32098653.670000002</v>
      </c>
      <c r="W25" s="171">
        <v>-84426833.400000006</v>
      </c>
      <c r="X25" s="145">
        <v>-0.61899999999999999</v>
      </c>
      <c r="Y25" s="145"/>
      <c r="Z25" s="149" t="s">
        <v>574</v>
      </c>
      <c r="AA25" s="171">
        <v>-33177932.780000001</v>
      </c>
      <c r="AB25" s="171">
        <v>-73945424.680000007</v>
      </c>
      <c r="AC25" s="145">
        <v>-0.55100000000000005</v>
      </c>
      <c r="AD25" s="171">
        <v>-32098653.670000002</v>
      </c>
      <c r="AE25" s="171">
        <v>-84426833.400000006</v>
      </c>
      <c r="AF25" s="145">
        <v>-0.61899999999999999</v>
      </c>
    </row>
    <row r="26" spans="1:32" customFormat="1" ht="15" customHeight="1">
      <c r="A26" s="21"/>
      <c r="B26" s="151" t="s">
        <v>194</v>
      </c>
      <c r="C26" s="174">
        <v>-609824556.10000002</v>
      </c>
      <c r="D26" s="174">
        <v>-494759882.23000002</v>
      </c>
      <c r="E26" s="152">
        <v>0.23256670155101555</v>
      </c>
      <c r="F26" s="174">
        <v>-119383267.43000001</v>
      </c>
      <c r="G26" s="174">
        <v>-159423041.42000002</v>
      </c>
      <c r="H26" s="152">
        <v>-0.25115424742471959</v>
      </c>
      <c r="I26" s="145"/>
      <c r="J26" s="151" t="s">
        <v>171</v>
      </c>
      <c r="K26" s="174">
        <v>-609824556.10000002</v>
      </c>
      <c r="L26" s="174">
        <v>-494759882.23000002</v>
      </c>
      <c r="M26" s="152">
        <v>0.23256670155101555</v>
      </c>
      <c r="N26" s="174">
        <v>-119383267.43000001</v>
      </c>
      <c r="O26" s="174">
        <v>-159423041.42000002</v>
      </c>
      <c r="P26" s="152">
        <v>-0.25115424742471959</v>
      </c>
      <c r="R26" s="151" t="s">
        <v>194</v>
      </c>
      <c r="S26" s="174">
        <v>-2281761414.4299998</v>
      </c>
      <c r="T26" s="174">
        <v>-1494189956.28</v>
      </c>
      <c r="U26" s="152">
        <v>0.52700000000000002</v>
      </c>
      <c r="V26" s="174">
        <v>-408912866.86000001</v>
      </c>
      <c r="W26" s="174">
        <v>-457912057.32000005</v>
      </c>
      <c r="X26" s="152">
        <v>-0.107</v>
      </c>
      <c r="Y26" s="145"/>
      <c r="Z26" s="151" t="s">
        <v>171</v>
      </c>
      <c r="AA26" s="174">
        <v>-2281761414.4299998</v>
      </c>
      <c r="AB26" s="174">
        <v>-1494189956.28</v>
      </c>
      <c r="AC26" s="152">
        <v>0.52700000000000002</v>
      </c>
      <c r="AD26" s="174">
        <v>-408912866.86000001</v>
      </c>
      <c r="AE26" s="174">
        <v>-457912057.32000005</v>
      </c>
      <c r="AF26" s="152">
        <v>-0.107</v>
      </c>
    </row>
    <row r="27" spans="1:32" customFormat="1" ht="15" customHeight="1">
      <c r="A27" s="21"/>
      <c r="B27" s="149" t="s">
        <v>196</v>
      </c>
      <c r="C27" s="171">
        <v>-34306961.630000003</v>
      </c>
      <c r="D27" s="171">
        <v>-9877885.5600000005</v>
      </c>
      <c r="E27" s="145">
        <v>2.4731078247073759</v>
      </c>
      <c r="F27" s="171">
        <v>-130707131.02</v>
      </c>
      <c r="G27" s="171">
        <v>-98879317.579999998</v>
      </c>
      <c r="H27" s="145">
        <v>0.32188544802859465</v>
      </c>
      <c r="I27" s="145"/>
      <c r="J27" s="149" t="s">
        <v>174</v>
      </c>
      <c r="K27" s="171">
        <v>-34306961.630000003</v>
      </c>
      <c r="L27" s="171">
        <v>-9877885.5600000005</v>
      </c>
      <c r="M27" s="145">
        <v>2.4731078247073759</v>
      </c>
      <c r="N27" s="171">
        <v>-130707131.02</v>
      </c>
      <c r="O27" s="171">
        <v>-98879317.579999998</v>
      </c>
      <c r="P27" s="145">
        <v>0.32188544802859465</v>
      </c>
      <c r="R27" s="149" t="s">
        <v>196</v>
      </c>
      <c r="S27" s="171">
        <v>-63257459.829999998</v>
      </c>
      <c r="T27" s="171">
        <v>-24720224.219999999</v>
      </c>
      <c r="U27" s="145">
        <v>1.5580000000000001</v>
      </c>
      <c r="V27" s="171">
        <v>-454560863.74000001</v>
      </c>
      <c r="W27" s="171">
        <v>-361426471.11000001</v>
      </c>
      <c r="X27" s="145">
        <v>0.25700000000000001</v>
      </c>
      <c r="Y27" s="145"/>
      <c r="Z27" s="149" t="s">
        <v>174</v>
      </c>
      <c r="AA27" s="171">
        <v>-63257459.829999998</v>
      </c>
      <c r="AB27" s="171">
        <v>-24720224.219999999</v>
      </c>
      <c r="AC27" s="145">
        <v>1.5580000000000001</v>
      </c>
      <c r="AD27" s="171">
        <v>-454560863.74000001</v>
      </c>
      <c r="AE27" s="171">
        <v>-361426471.11000001</v>
      </c>
      <c r="AF27" s="145">
        <v>0.25700000000000001</v>
      </c>
    </row>
    <row r="28" spans="1:32" customFormat="1" ht="15" customHeight="1">
      <c r="A28" s="21"/>
      <c r="B28" s="151" t="s">
        <v>575</v>
      </c>
      <c r="C28" s="174">
        <v>-644131517.73000002</v>
      </c>
      <c r="D28" s="174">
        <v>-504637767.79000002</v>
      </c>
      <c r="E28" s="152">
        <v>0.27642352365122402</v>
      </c>
      <c r="F28" s="174">
        <v>-250090398.44999999</v>
      </c>
      <c r="G28" s="174">
        <v>-258302359</v>
      </c>
      <c r="H28" s="152">
        <v>-3.1792046273956043E-2</v>
      </c>
      <c r="I28" s="145"/>
      <c r="J28" s="151" t="s">
        <v>576</v>
      </c>
      <c r="K28" s="174">
        <v>-644131517.73000002</v>
      </c>
      <c r="L28" s="174">
        <v>-504637767.79000002</v>
      </c>
      <c r="M28" s="152">
        <v>0.27642352365122402</v>
      </c>
      <c r="N28" s="174">
        <v>-250090398.44999999</v>
      </c>
      <c r="O28" s="174">
        <v>-258302359</v>
      </c>
      <c r="P28" s="152">
        <v>-3.1792046273956043E-2</v>
      </c>
      <c r="R28" s="151" t="s">
        <v>575</v>
      </c>
      <c r="S28" s="174">
        <v>-2345018874.2599998</v>
      </c>
      <c r="T28" s="174">
        <v>-1518910180.5</v>
      </c>
      <c r="U28" s="152">
        <v>0.54300000000000004</v>
      </c>
      <c r="V28" s="174">
        <v>-863473730.60000002</v>
      </c>
      <c r="W28" s="174">
        <v>-819338528.43000007</v>
      </c>
      <c r="X28" s="152">
        <v>5.2999999999999999E-2</v>
      </c>
      <c r="Y28" s="145"/>
      <c r="Z28" s="151" t="s">
        <v>576</v>
      </c>
      <c r="AA28" s="174">
        <v>-2345018874.2599998</v>
      </c>
      <c r="AB28" s="174">
        <v>-1518910180.5</v>
      </c>
      <c r="AC28" s="152">
        <v>0.54300000000000004</v>
      </c>
      <c r="AD28" s="174">
        <v>-863473730.60000002</v>
      </c>
      <c r="AE28" s="174">
        <v>-819338528.43000007</v>
      </c>
      <c r="AF28" s="152">
        <v>5.2999999999999999E-2</v>
      </c>
    </row>
    <row r="29" spans="1:32" customFormat="1" ht="15" customHeight="1">
      <c r="A29" s="21"/>
      <c r="B29" s="153" t="s">
        <v>577</v>
      </c>
      <c r="C29" s="173">
        <v>0</v>
      </c>
      <c r="D29" s="173">
        <v>0</v>
      </c>
      <c r="E29" s="173" t="s">
        <v>180</v>
      </c>
      <c r="F29" s="173">
        <v>0</v>
      </c>
      <c r="G29" s="173">
        <v>0</v>
      </c>
      <c r="H29" s="145" t="s">
        <v>180</v>
      </c>
      <c r="I29" s="145"/>
      <c r="J29" s="153" t="s">
        <v>578</v>
      </c>
      <c r="K29" s="173">
        <v>0</v>
      </c>
      <c r="L29" s="173">
        <v>0</v>
      </c>
      <c r="M29" s="173" t="s">
        <v>180</v>
      </c>
      <c r="N29" s="173">
        <v>0</v>
      </c>
      <c r="O29" s="173">
        <v>0</v>
      </c>
      <c r="P29" s="145" t="s">
        <v>180</v>
      </c>
      <c r="R29" s="153" t="s">
        <v>577</v>
      </c>
      <c r="S29" s="173">
        <v>0</v>
      </c>
      <c r="T29" s="173">
        <v>0</v>
      </c>
      <c r="U29" s="173" t="s">
        <v>180</v>
      </c>
      <c r="V29" s="173">
        <v>0</v>
      </c>
      <c r="W29" s="173">
        <v>0</v>
      </c>
      <c r="X29" s="145" t="s">
        <v>180</v>
      </c>
      <c r="Y29" s="145"/>
      <c r="Z29" s="153" t="s">
        <v>578</v>
      </c>
      <c r="AA29" s="173">
        <v>0</v>
      </c>
      <c r="AB29" s="173">
        <v>0</v>
      </c>
      <c r="AC29" s="173" t="s">
        <v>180</v>
      </c>
      <c r="AD29" s="173">
        <v>0</v>
      </c>
      <c r="AE29" s="173">
        <v>0</v>
      </c>
      <c r="AF29" s="145" t="s">
        <v>180</v>
      </c>
    </row>
    <row r="30" spans="1:32" customFormat="1" ht="15" customHeight="1">
      <c r="A30" s="21"/>
      <c r="B30" s="151" t="s">
        <v>579</v>
      </c>
      <c r="C30" s="174">
        <v>554701500.20000005</v>
      </c>
      <c r="D30" s="174">
        <v>581919058.7900002</v>
      </c>
      <c r="E30" s="152">
        <v>-4.6772069377817527E-2</v>
      </c>
      <c r="F30" s="174">
        <v>393594465.64000005</v>
      </c>
      <c r="G30" s="174">
        <v>322689725.37000012</v>
      </c>
      <c r="H30" s="152">
        <v>0.2197303933018</v>
      </c>
      <c r="I30" s="145"/>
      <c r="J30" s="151" t="s">
        <v>580</v>
      </c>
      <c r="K30" s="174">
        <v>554701500.20000005</v>
      </c>
      <c r="L30" s="174">
        <v>581919058.7900002</v>
      </c>
      <c r="M30" s="152">
        <v>-4.6772069377817527E-2</v>
      </c>
      <c r="N30" s="174">
        <v>393594465.64000005</v>
      </c>
      <c r="O30" s="174">
        <v>322689725.37000012</v>
      </c>
      <c r="P30" s="152">
        <v>0.2197303933018</v>
      </c>
      <c r="R30" s="151" t="s">
        <v>579</v>
      </c>
      <c r="S30" s="174">
        <v>2279093607.9099994</v>
      </c>
      <c r="T30" s="174">
        <v>2199228706.96</v>
      </c>
      <c r="U30" s="152">
        <v>3.5999999999999997E-2</v>
      </c>
      <c r="V30" s="174">
        <v>1649870525.23</v>
      </c>
      <c r="W30" s="174">
        <v>1509731247.8300002</v>
      </c>
      <c r="X30" s="152">
        <v>9.1999999999999998E-2</v>
      </c>
      <c r="Y30" s="145"/>
      <c r="Z30" s="151" t="s">
        <v>580</v>
      </c>
      <c r="AA30" s="174">
        <v>2279093607.9099994</v>
      </c>
      <c r="AB30" s="174">
        <v>2199228706.96</v>
      </c>
      <c r="AC30" s="152">
        <v>3.5999999999999997E-2</v>
      </c>
      <c r="AD30" s="174">
        <v>1649870525.23</v>
      </c>
      <c r="AE30" s="174">
        <v>1509731247.8300002</v>
      </c>
      <c r="AF30" s="152">
        <v>9.1999999999999998E-2</v>
      </c>
    </row>
    <row r="31" spans="1:32" customFormat="1" ht="15" customHeight="1">
      <c r="A31" s="21"/>
      <c r="B31" s="172" t="s">
        <v>197</v>
      </c>
      <c r="C31" s="171">
        <v>108983674.12</v>
      </c>
      <c r="D31" s="171">
        <v>264271299.22999999</v>
      </c>
      <c r="E31" s="145">
        <v>-0.58760684782061945</v>
      </c>
      <c r="F31" s="171">
        <v>111546574.3</v>
      </c>
      <c r="G31" s="171">
        <v>156908443.90000001</v>
      </c>
      <c r="H31" s="145">
        <v>-0.28909769590800205</v>
      </c>
      <c r="I31" s="145"/>
      <c r="J31" s="172" t="s">
        <v>176</v>
      </c>
      <c r="K31" s="171">
        <v>108983674.12</v>
      </c>
      <c r="L31" s="171">
        <v>264271299.22999999</v>
      </c>
      <c r="M31" s="145">
        <v>-0.58760684782061945</v>
      </c>
      <c r="N31" s="171">
        <v>111546574.3</v>
      </c>
      <c r="O31" s="171">
        <v>156908443.90000001</v>
      </c>
      <c r="P31" s="145">
        <v>-0.28909769590800205</v>
      </c>
      <c r="R31" s="172" t="s">
        <v>197</v>
      </c>
      <c r="S31" s="171">
        <v>457189728.89999998</v>
      </c>
      <c r="T31" s="171">
        <v>664136681.50999999</v>
      </c>
      <c r="U31" s="145">
        <v>-0.311</v>
      </c>
      <c r="V31" s="171">
        <v>422301521.87</v>
      </c>
      <c r="W31" s="171">
        <v>488520596.95999998</v>
      </c>
      <c r="X31" s="145">
        <v>-0.13500000000000001</v>
      </c>
      <c r="Y31" s="145"/>
      <c r="Z31" s="172" t="s">
        <v>176</v>
      </c>
      <c r="AA31" s="171">
        <v>457189728.89999998</v>
      </c>
      <c r="AB31" s="171">
        <v>664136681.50999999</v>
      </c>
      <c r="AC31" s="145">
        <v>-0.311</v>
      </c>
      <c r="AD31" s="171">
        <v>422301521.87</v>
      </c>
      <c r="AE31" s="171">
        <v>488520596.95999998</v>
      </c>
      <c r="AF31" s="145">
        <v>-0.13500000000000001</v>
      </c>
    </row>
    <row r="32" spans="1:32" customFormat="1" hidden="1">
      <c r="A32" s="21"/>
      <c r="B32" s="170"/>
      <c r="C32" s="169"/>
      <c r="D32" s="169"/>
      <c r="E32" s="148"/>
      <c r="F32" s="169"/>
      <c r="G32" s="169"/>
      <c r="H32" s="148"/>
      <c r="I32" s="145"/>
      <c r="J32" s="170" t="s">
        <v>541</v>
      </c>
      <c r="K32" s="169"/>
      <c r="L32" s="169"/>
      <c r="M32" s="148"/>
      <c r="N32" s="169"/>
      <c r="O32" s="169"/>
      <c r="P32" s="148"/>
      <c r="R32" s="170"/>
      <c r="S32" s="169"/>
      <c r="T32" s="169"/>
      <c r="U32" s="148">
        <v>0</v>
      </c>
      <c r="V32" s="169"/>
      <c r="W32" s="169"/>
      <c r="X32" s="148">
        <v>0</v>
      </c>
      <c r="Y32" s="145"/>
      <c r="Z32" s="170" t="s">
        <v>541</v>
      </c>
      <c r="AA32" s="169"/>
      <c r="AB32" s="169"/>
      <c r="AC32" s="148">
        <v>0</v>
      </c>
      <c r="AD32" s="169"/>
      <c r="AE32" s="169"/>
      <c r="AF32" s="148">
        <v>0</v>
      </c>
    </row>
    <row r="33" spans="1:32" customFormat="1">
      <c r="A33" s="21"/>
      <c r="B33" s="170" t="s">
        <v>581</v>
      </c>
      <c r="C33" s="169">
        <v>36430587.810000002</v>
      </c>
      <c r="D33" s="169">
        <v>24610182.670000002</v>
      </c>
      <c r="E33" s="148">
        <v>0.48030546130034057</v>
      </c>
      <c r="F33" s="169">
        <v>36430587.810000002</v>
      </c>
      <c r="G33" s="169">
        <v>24610182.670000002</v>
      </c>
      <c r="H33" s="148">
        <v>0.48030546130034057</v>
      </c>
      <c r="I33" s="145"/>
      <c r="J33" s="170" t="s">
        <v>582</v>
      </c>
      <c r="K33" s="169">
        <v>36430587.810000002</v>
      </c>
      <c r="L33" s="169">
        <v>24610182.670000002</v>
      </c>
      <c r="M33" s="148">
        <v>0.48030546130034057</v>
      </c>
      <c r="N33" s="169">
        <v>36430587.810000002</v>
      </c>
      <c r="O33" s="169">
        <v>24610182.670000002</v>
      </c>
      <c r="P33" s="148">
        <v>0.48030546130034057</v>
      </c>
      <c r="R33" s="170" t="s">
        <v>581</v>
      </c>
      <c r="S33" s="169">
        <v>134251817.03</v>
      </c>
      <c r="T33" s="169">
        <v>103110109.62</v>
      </c>
      <c r="U33" s="148">
        <v>0.30199999999999999</v>
      </c>
      <c r="V33" s="169">
        <v>134251817.03</v>
      </c>
      <c r="W33" s="169">
        <v>103110109.62</v>
      </c>
      <c r="X33" s="148">
        <v>0.30199999999999999</v>
      </c>
      <c r="Y33" s="145"/>
      <c r="Z33" s="170" t="s">
        <v>582</v>
      </c>
      <c r="AA33" s="169">
        <v>134251817.03</v>
      </c>
      <c r="AB33" s="169">
        <v>103110109.62</v>
      </c>
      <c r="AC33" s="148">
        <v>0.30199999999999999</v>
      </c>
      <c r="AD33" s="169">
        <v>134251817.03</v>
      </c>
      <c r="AE33" s="169">
        <v>103110109.62</v>
      </c>
      <c r="AF33" s="148">
        <v>0.30199999999999999</v>
      </c>
    </row>
    <row r="34" spans="1:32" s="63" customFormat="1" ht="15" customHeight="1">
      <c r="B34" s="309" t="s">
        <v>583</v>
      </c>
      <c r="C34" s="168">
        <v>34721758.090000004</v>
      </c>
      <c r="D34" s="168">
        <v>19410934.460000001</v>
      </c>
      <c r="E34" s="150">
        <v>0.78877313513941982</v>
      </c>
      <c r="F34" s="168">
        <v>34721758.090000004</v>
      </c>
      <c r="G34" s="168">
        <v>19410934.460000001</v>
      </c>
      <c r="H34" s="150">
        <v>0.78877313513941982</v>
      </c>
      <c r="I34" s="150"/>
      <c r="J34" s="309" t="s">
        <v>584</v>
      </c>
      <c r="K34" s="168">
        <v>34721758.090000004</v>
      </c>
      <c r="L34" s="168">
        <v>19410934.460000001</v>
      </c>
      <c r="M34" s="150">
        <v>0.78877313513941982</v>
      </c>
      <c r="N34" s="168">
        <v>34721758.090000004</v>
      </c>
      <c r="O34" s="168">
        <v>19410934.460000001</v>
      </c>
      <c r="P34" s="150">
        <v>0.78877313513941982</v>
      </c>
      <c r="R34" s="309" t="s">
        <v>583</v>
      </c>
      <c r="S34" s="168">
        <v>120122917.08</v>
      </c>
      <c r="T34" s="168">
        <v>91251053.579999998</v>
      </c>
      <c r="U34" s="150">
        <v>0.316</v>
      </c>
      <c r="V34" s="168">
        <v>120123000</v>
      </c>
      <c r="W34" s="168">
        <v>91251053.579999998</v>
      </c>
      <c r="X34" s="150">
        <v>0.316</v>
      </c>
      <c r="Y34" s="145"/>
      <c r="Z34" s="309" t="s">
        <v>584</v>
      </c>
      <c r="AA34" s="168">
        <v>120122917.08</v>
      </c>
      <c r="AB34" s="168">
        <v>91251053.579999998</v>
      </c>
      <c r="AC34" s="150">
        <v>0.316</v>
      </c>
      <c r="AD34" s="168">
        <v>120123000</v>
      </c>
      <c r="AE34" s="168">
        <v>91251053.579999998</v>
      </c>
      <c r="AF34" s="150">
        <v>0.316</v>
      </c>
    </row>
    <row r="35" spans="1:32" customFormat="1" ht="15" customHeight="1">
      <c r="A35" s="21"/>
      <c r="B35" s="170" t="s">
        <v>585</v>
      </c>
      <c r="C35" s="169">
        <v>1708829.72</v>
      </c>
      <c r="D35" s="169">
        <v>5199248.21</v>
      </c>
      <c r="E35" s="148">
        <v>-0.67133138273465887</v>
      </c>
      <c r="F35" s="169">
        <v>1708829.72</v>
      </c>
      <c r="G35" s="169">
        <v>5199248.21</v>
      </c>
      <c r="H35" s="148">
        <v>-0.67133138273465887</v>
      </c>
      <c r="I35" s="150"/>
      <c r="J35" s="170" t="s">
        <v>586</v>
      </c>
      <c r="K35" s="169">
        <v>1708829.72</v>
      </c>
      <c r="L35" s="169">
        <v>5199248.21</v>
      </c>
      <c r="M35" s="148">
        <v>-0.67133138273465887</v>
      </c>
      <c r="N35" s="169">
        <v>1708829.72</v>
      </c>
      <c r="O35" s="169">
        <v>5199248.21</v>
      </c>
      <c r="P35" s="148">
        <v>-0.67133138273465887</v>
      </c>
      <c r="R35" s="170" t="s">
        <v>585</v>
      </c>
      <c r="S35" s="169">
        <v>14128899.949999999</v>
      </c>
      <c r="T35" s="169">
        <v>11859056.039999999</v>
      </c>
      <c r="U35" s="148">
        <v>0.191</v>
      </c>
      <c r="V35" s="169">
        <v>14128899.949999999</v>
      </c>
      <c r="W35" s="169">
        <v>11859056.039999999</v>
      </c>
      <c r="X35" s="148">
        <v>0.191</v>
      </c>
      <c r="Y35" s="145"/>
      <c r="Z35" s="170" t="s">
        <v>586</v>
      </c>
      <c r="AA35" s="169">
        <v>14128899.949999999</v>
      </c>
      <c r="AB35" s="169">
        <v>11859056.039999999</v>
      </c>
      <c r="AC35" s="148">
        <v>0.191</v>
      </c>
      <c r="AD35" s="169">
        <v>14128899.949999999</v>
      </c>
      <c r="AE35" s="169">
        <v>11859056.039999999</v>
      </c>
      <c r="AF35" s="148">
        <v>0.191</v>
      </c>
    </row>
    <row r="36" spans="1:32" customFormat="1" ht="15" customHeight="1">
      <c r="A36" s="21"/>
      <c r="B36" s="172" t="s">
        <v>587</v>
      </c>
      <c r="C36" s="171">
        <v>-275404317.12</v>
      </c>
      <c r="D36" s="171">
        <v>-310000401.68000001</v>
      </c>
      <c r="E36" s="145">
        <v>-0.11160012816922749</v>
      </c>
      <c r="F36" s="171">
        <v>-275388405.35000002</v>
      </c>
      <c r="G36" s="171">
        <v>-309959401.68000001</v>
      </c>
      <c r="H36" s="145">
        <v>-0.11153394974510511</v>
      </c>
      <c r="I36" s="145"/>
      <c r="J36" s="172" t="s">
        <v>588</v>
      </c>
      <c r="K36" s="171">
        <v>-275404317.12</v>
      </c>
      <c r="L36" s="171">
        <v>-310000401.68000001</v>
      </c>
      <c r="M36" s="145">
        <v>-0.11160012816922749</v>
      </c>
      <c r="N36" s="171">
        <v>-275388405.35000002</v>
      </c>
      <c r="O36" s="171">
        <v>-309959401.68000001</v>
      </c>
      <c r="P36" s="145">
        <v>-0.11153394974510511</v>
      </c>
      <c r="R36" s="172" t="s">
        <v>587</v>
      </c>
      <c r="S36" s="171">
        <v>-1171660598.0899999</v>
      </c>
      <c r="T36" s="171">
        <v>-1103961002.3899999</v>
      </c>
      <c r="U36" s="145">
        <v>6.0999999999999999E-2</v>
      </c>
      <c r="V36" s="171">
        <v>-1171559782.0799999</v>
      </c>
      <c r="W36" s="171">
        <v>-1103759125.3599999</v>
      </c>
      <c r="X36" s="145">
        <v>6.0999999999999999E-2</v>
      </c>
      <c r="Y36" s="145"/>
      <c r="Z36" s="172" t="s">
        <v>588</v>
      </c>
      <c r="AA36" s="171">
        <v>-1171660598.0899999</v>
      </c>
      <c r="AB36" s="171">
        <v>-1103961002.3899999</v>
      </c>
      <c r="AC36" s="145">
        <v>6.0999999999999999E-2</v>
      </c>
      <c r="AD36" s="171">
        <v>-1171559782.0799999</v>
      </c>
      <c r="AE36" s="171">
        <v>-1103759125.3599999</v>
      </c>
      <c r="AF36" s="145">
        <v>6.0999999999999999E-2</v>
      </c>
    </row>
    <row r="37" spans="1:32" customFormat="1" ht="15" customHeight="1">
      <c r="A37" s="21"/>
      <c r="B37" s="170" t="s">
        <v>589</v>
      </c>
      <c r="C37" s="169">
        <v>-619953.12</v>
      </c>
      <c r="D37" s="169">
        <v>-46728704.079999998</v>
      </c>
      <c r="E37" s="148">
        <v>-0.9867329271760108</v>
      </c>
      <c r="F37" s="169">
        <v>-619953.12</v>
      </c>
      <c r="G37" s="169">
        <v>-46728704.079999998</v>
      </c>
      <c r="H37" s="148">
        <v>-0.9867329271760108</v>
      </c>
      <c r="I37" s="150"/>
      <c r="J37" s="170" t="s">
        <v>590</v>
      </c>
      <c r="K37" s="169">
        <v>-619953.12</v>
      </c>
      <c r="L37" s="169">
        <v>-46728704.079999998</v>
      </c>
      <c r="M37" s="148">
        <v>-0.9867329271760108</v>
      </c>
      <c r="N37" s="169">
        <v>-619953.12</v>
      </c>
      <c r="O37" s="169">
        <v>-46728704.079999998</v>
      </c>
      <c r="P37" s="148">
        <v>-0.9867329271760108</v>
      </c>
      <c r="R37" s="170" t="s">
        <v>589</v>
      </c>
      <c r="S37" s="169">
        <v>38388202.460000001</v>
      </c>
      <c r="T37" s="169">
        <v>-115043381.42</v>
      </c>
      <c r="U37" s="148" t="s">
        <v>180</v>
      </c>
      <c r="V37" s="169">
        <v>38388202.460000001</v>
      </c>
      <c r="W37" s="169">
        <v>-115043381.42</v>
      </c>
      <c r="X37" s="148" t="s">
        <v>180</v>
      </c>
      <c r="Y37" s="145"/>
      <c r="Z37" s="170" t="s">
        <v>590</v>
      </c>
      <c r="AA37" s="169">
        <v>38388202.460000001</v>
      </c>
      <c r="AB37" s="169">
        <v>-115043381.42</v>
      </c>
      <c r="AC37" s="148" t="s">
        <v>180</v>
      </c>
      <c r="AD37" s="169">
        <v>38388202.460000001</v>
      </c>
      <c r="AE37" s="169">
        <v>-115043381.42</v>
      </c>
      <c r="AF37" s="148" t="s">
        <v>180</v>
      </c>
    </row>
    <row r="38" spans="1:32" customFormat="1" ht="15" customHeight="1">
      <c r="A38" s="21"/>
      <c r="B38" s="172" t="s">
        <v>591</v>
      </c>
      <c r="C38" s="171">
        <v>-619953.12</v>
      </c>
      <c r="D38" s="171">
        <v>-7686855.3300000001</v>
      </c>
      <c r="E38" s="145">
        <v>-0.91934892834779025</v>
      </c>
      <c r="F38" s="171">
        <v>-619953.12</v>
      </c>
      <c r="G38" s="171">
        <v>-7686855.3300000001</v>
      </c>
      <c r="H38" s="145">
        <v>-0.91934892834779025</v>
      </c>
      <c r="I38" s="145"/>
      <c r="J38" s="172" t="s">
        <v>592</v>
      </c>
      <c r="K38" s="171">
        <v>-619953.12</v>
      </c>
      <c r="L38" s="171">
        <v>-7686855.3300000001</v>
      </c>
      <c r="M38" s="145">
        <v>-0.91934892834779025</v>
      </c>
      <c r="N38" s="171">
        <v>-619953.12</v>
      </c>
      <c r="O38" s="171">
        <v>-7686855.3300000001</v>
      </c>
      <c r="P38" s="145">
        <v>-0.91934892834779025</v>
      </c>
      <c r="R38" s="172" t="s">
        <v>591</v>
      </c>
      <c r="S38" s="171">
        <v>-19236456.149999999</v>
      </c>
      <c r="T38" s="171">
        <v>-30140277.789999999</v>
      </c>
      <c r="U38" s="145">
        <v>-0.36099999999999999</v>
      </c>
      <c r="V38" s="171">
        <v>-19236456.149999999</v>
      </c>
      <c r="W38" s="171">
        <v>-30140277.789999999</v>
      </c>
      <c r="X38" s="145">
        <v>-0.36099999999999999</v>
      </c>
      <c r="Y38" s="145"/>
      <c r="Z38" s="172" t="s">
        <v>592</v>
      </c>
      <c r="AA38" s="171">
        <v>-19236456.149999999</v>
      </c>
      <c r="AB38" s="171">
        <v>-30140277.789999999</v>
      </c>
      <c r="AC38" s="145">
        <v>-0.36099999999999999</v>
      </c>
      <c r="AD38" s="171">
        <v>-19236456.149999999</v>
      </c>
      <c r="AE38" s="171">
        <v>-30140277.789999999</v>
      </c>
      <c r="AF38" s="145">
        <v>-0.36099999999999999</v>
      </c>
    </row>
    <row r="39" spans="1:32" customFormat="1" ht="15" customHeight="1">
      <c r="A39" s="21"/>
      <c r="B39" s="170" t="s">
        <v>593</v>
      </c>
      <c r="C39" s="169">
        <v>0</v>
      </c>
      <c r="D39" s="169">
        <v>0</v>
      </c>
      <c r="E39" s="148" t="s">
        <v>180</v>
      </c>
      <c r="F39" s="169">
        <v>0</v>
      </c>
      <c r="G39" s="169">
        <v>0</v>
      </c>
      <c r="H39" s="148" t="s">
        <v>180</v>
      </c>
      <c r="I39" s="145"/>
      <c r="J39" s="170" t="s">
        <v>594</v>
      </c>
      <c r="K39" s="169">
        <v>0</v>
      </c>
      <c r="L39" s="169">
        <v>0</v>
      </c>
      <c r="M39" s="148" t="s">
        <v>180</v>
      </c>
      <c r="N39" s="169">
        <v>0</v>
      </c>
      <c r="O39" s="169">
        <v>0</v>
      </c>
      <c r="P39" s="148" t="s">
        <v>180</v>
      </c>
      <c r="R39" s="170" t="s">
        <v>593</v>
      </c>
      <c r="S39" s="169">
        <v>0</v>
      </c>
      <c r="T39" s="169">
        <v>0</v>
      </c>
      <c r="U39" s="148" t="s">
        <v>180</v>
      </c>
      <c r="V39" s="169">
        <v>0</v>
      </c>
      <c r="W39" s="169">
        <v>0</v>
      </c>
      <c r="X39" s="169">
        <v>0</v>
      </c>
      <c r="Y39" s="145"/>
      <c r="Z39" s="170" t="s">
        <v>594</v>
      </c>
      <c r="AA39" s="169">
        <v>0</v>
      </c>
      <c r="AB39" s="169">
        <v>0</v>
      </c>
      <c r="AC39" s="148" t="s">
        <v>180</v>
      </c>
      <c r="AD39" s="169">
        <v>0</v>
      </c>
      <c r="AE39" s="169">
        <v>0</v>
      </c>
      <c r="AF39" s="169">
        <v>0</v>
      </c>
    </row>
    <row r="40" spans="1:32" customFormat="1" ht="15" customHeight="1">
      <c r="A40" s="21"/>
      <c r="B40" s="172" t="s">
        <v>595</v>
      </c>
      <c r="C40" s="171">
        <v>0</v>
      </c>
      <c r="D40" s="171">
        <v>-52444000</v>
      </c>
      <c r="E40" s="145">
        <v>-1</v>
      </c>
      <c r="F40" s="171">
        <v>0</v>
      </c>
      <c r="G40" s="171">
        <v>-52444000</v>
      </c>
      <c r="H40" s="145">
        <v>-1</v>
      </c>
      <c r="I40" s="145"/>
      <c r="J40" s="172" t="s">
        <v>596</v>
      </c>
      <c r="K40" s="171">
        <v>0</v>
      </c>
      <c r="L40" s="171">
        <v>-52444000</v>
      </c>
      <c r="M40" s="145">
        <v>-1</v>
      </c>
      <c r="N40" s="171">
        <v>0</v>
      </c>
      <c r="O40" s="171">
        <v>-52444000</v>
      </c>
      <c r="P40" s="145">
        <v>-1</v>
      </c>
      <c r="R40" s="172" t="s">
        <v>595</v>
      </c>
      <c r="S40" s="171">
        <v>59486000</v>
      </c>
      <c r="T40" s="171">
        <v>-94570000</v>
      </c>
      <c r="U40" s="145" t="s">
        <v>180</v>
      </c>
      <c r="V40" s="171">
        <v>59486000</v>
      </c>
      <c r="W40" s="171">
        <v>-94570000</v>
      </c>
      <c r="X40" s="145" t="s">
        <v>180</v>
      </c>
      <c r="Y40" s="145"/>
      <c r="Z40" s="172" t="s">
        <v>596</v>
      </c>
      <c r="AA40" s="171">
        <v>59486000</v>
      </c>
      <c r="AB40" s="171">
        <v>-94570000</v>
      </c>
      <c r="AC40" s="145" t="s">
        <v>180</v>
      </c>
      <c r="AD40" s="171">
        <v>59486000</v>
      </c>
      <c r="AE40" s="171">
        <v>-94570000</v>
      </c>
      <c r="AF40" s="145" t="s">
        <v>180</v>
      </c>
    </row>
    <row r="41" spans="1:32" customFormat="1" ht="15" customHeight="1">
      <c r="A41" s="21"/>
      <c r="B41" s="170" t="s">
        <v>597</v>
      </c>
      <c r="C41" s="169">
        <v>0</v>
      </c>
      <c r="D41" s="169">
        <v>13402151.25</v>
      </c>
      <c r="E41" s="148">
        <v>-1</v>
      </c>
      <c r="F41" s="169">
        <v>0</v>
      </c>
      <c r="G41" s="169">
        <v>13402151.25</v>
      </c>
      <c r="H41" s="148">
        <v>-1</v>
      </c>
      <c r="I41" s="145"/>
      <c r="J41" s="170" t="s">
        <v>598</v>
      </c>
      <c r="K41" s="169">
        <v>0</v>
      </c>
      <c r="L41" s="169">
        <v>13402151.25</v>
      </c>
      <c r="M41" s="148">
        <v>-1</v>
      </c>
      <c r="N41" s="169">
        <v>0</v>
      </c>
      <c r="O41" s="169">
        <v>13402151.25</v>
      </c>
      <c r="P41" s="148">
        <v>-1</v>
      </c>
      <c r="R41" s="170" t="s">
        <v>597</v>
      </c>
      <c r="S41" s="169">
        <v>-1861341.39</v>
      </c>
      <c r="T41" s="169">
        <v>9666896.3699999992</v>
      </c>
      <c r="U41" s="148" t="s">
        <v>180</v>
      </c>
      <c r="V41" s="169">
        <v>-1861341.39</v>
      </c>
      <c r="W41" s="169">
        <v>9666896.3699999992</v>
      </c>
      <c r="X41" s="148" t="s">
        <v>180</v>
      </c>
      <c r="Y41" s="145"/>
      <c r="Z41" s="170" t="s">
        <v>598</v>
      </c>
      <c r="AA41" s="169">
        <v>-1861341.39</v>
      </c>
      <c r="AB41" s="169">
        <v>9666896.3699999992</v>
      </c>
      <c r="AC41" s="148" t="s">
        <v>180</v>
      </c>
      <c r="AD41" s="169">
        <v>-1861341.39</v>
      </c>
      <c r="AE41" s="169">
        <v>9666896.3699999992</v>
      </c>
      <c r="AF41" s="148" t="s">
        <v>180</v>
      </c>
    </row>
    <row r="42" spans="1:32" customFormat="1" ht="15" customHeight="1">
      <c r="A42" s="21"/>
      <c r="B42" s="172" t="s">
        <v>599</v>
      </c>
      <c r="C42" s="171">
        <v>17068230.949999999</v>
      </c>
      <c r="D42" s="171">
        <v>54654888.030000001</v>
      </c>
      <c r="E42" s="145">
        <v>-0.68770897599074265</v>
      </c>
      <c r="F42" s="171">
        <v>17068230.949999999</v>
      </c>
      <c r="G42" s="171">
        <v>54654888.030000001</v>
      </c>
      <c r="H42" s="145">
        <v>-0.68770897599074265</v>
      </c>
      <c r="I42" s="145"/>
      <c r="J42" s="172" t="s">
        <v>600</v>
      </c>
      <c r="K42" s="171">
        <v>17068230.949999999</v>
      </c>
      <c r="L42" s="171">
        <v>54654888.030000001</v>
      </c>
      <c r="M42" s="145">
        <v>-0.68770897599074265</v>
      </c>
      <c r="N42" s="171">
        <v>17068230.949999999</v>
      </c>
      <c r="O42" s="171">
        <v>54654888.030000001</v>
      </c>
      <c r="P42" s="145">
        <v>-0.68770897599074265</v>
      </c>
      <c r="R42" s="172" t="s">
        <v>599</v>
      </c>
      <c r="S42" s="171">
        <v>-61350341.5</v>
      </c>
      <c r="T42" s="171">
        <v>108940115.14</v>
      </c>
      <c r="U42" s="145" t="s">
        <v>180</v>
      </c>
      <c r="V42" s="171">
        <v>-61350341.5</v>
      </c>
      <c r="W42" s="171">
        <v>108940115.14</v>
      </c>
      <c r="X42" s="145" t="s">
        <v>180</v>
      </c>
      <c r="Y42" s="145"/>
      <c r="Z42" s="172" t="s">
        <v>600</v>
      </c>
      <c r="AA42" s="171">
        <v>-61350341.5</v>
      </c>
      <c r="AB42" s="171">
        <v>108940115.14</v>
      </c>
      <c r="AC42" s="145" t="s">
        <v>180</v>
      </c>
      <c r="AD42" s="171">
        <v>-61350341.5</v>
      </c>
      <c r="AE42" s="171">
        <v>108940115.14</v>
      </c>
      <c r="AF42" s="145" t="s">
        <v>180</v>
      </c>
    </row>
    <row r="43" spans="1:32" customFormat="1" ht="15" customHeight="1">
      <c r="A43" s="21"/>
      <c r="B43" s="170" t="s">
        <v>591</v>
      </c>
      <c r="C43" s="169">
        <v>19607034.68</v>
      </c>
      <c r="D43" s="169">
        <v>7874557.3300000001</v>
      </c>
      <c r="E43" s="148">
        <v>1.4899221452490208</v>
      </c>
      <c r="F43" s="169">
        <v>19607034.68</v>
      </c>
      <c r="G43" s="169">
        <v>7874557.3300000001</v>
      </c>
      <c r="H43" s="148">
        <v>1.4899221452490208</v>
      </c>
      <c r="I43" s="145"/>
      <c r="J43" s="170" t="s">
        <v>601</v>
      </c>
      <c r="K43" s="169">
        <v>19607034.68</v>
      </c>
      <c r="L43" s="169">
        <v>7874557.3300000001</v>
      </c>
      <c r="M43" s="148">
        <v>1.4899221452490208</v>
      </c>
      <c r="N43" s="169">
        <v>19607034.68</v>
      </c>
      <c r="O43" s="169">
        <v>7874557.3300000001</v>
      </c>
      <c r="P43" s="148">
        <v>1.4899221452490208</v>
      </c>
      <c r="R43" s="170" t="s">
        <v>591</v>
      </c>
      <c r="S43" s="169">
        <v>6426698.5099999998</v>
      </c>
      <c r="T43" s="169">
        <v>10997503.92</v>
      </c>
      <c r="U43" s="148">
        <v>-0.41499999999999998</v>
      </c>
      <c r="V43" s="169">
        <v>6426698.5099999998</v>
      </c>
      <c r="W43" s="169">
        <v>10997503.92</v>
      </c>
      <c r="X43" s="148">
        <v>-0.41499999999999998</v>
      </c>
      <c r="Y43" s="145"/>
      <c r="Z43" s="170" t="s">
        <v>601</v>
      </c>
      <c r="AA43" s="169">
        <v>6426698.5099999998</v>
      </c>
      <c r="AB43" s="169">
        <v>10997503.92</v>
      </c>
      <c r="AC43" s="148">
        <v>-0.41499999999999998</v>
      </c>
      <c r="AD43" s="169">
        <v>6426698.5099999998</v>
      </c>
      <c r="AE43" s="169">
        <v>10997503.92</v>
      </c>
      <c r="AF43" s="148">
        <v>-0.41499999999999998</v>
      </c>
    </row>
    <row r="44" spans="1:32" customFormat="1" ht="15" customHeight="1">
      <c r="A44" s="21"/>
      <c r="B44" s="172" t="s">
        <v>602</v>
      </c>
      <c r="C44" s="171">
        <v>1281670.79</v>
      </c>
      <c r="D44" s="171">
        <v>60182481.939999998</v>
      </c>
      <c r="E44" s="145">
        <v>-0.97870359033584253</v>
      </c>
      <c r="F44" s="171">
        <v>1281670.79</v>
      </c>
      <c r="G44" s="171">
        <v>60182481.939999998</v>
      </c>
      <c r="H44" s="145">
        <v>-0.97870359033584253</v>
      </c>
      <c r="I44" s="145"/>
      <c r="J44" s="172" t="s">
        <v>596</v>
      </c>
      <c r="K44" s="171">
        <v>1281670.79</v>
      </c>
      <c r="L44" s="171">
        <v>60182481.939999998</v>
      </c>
      <c r="M44" s="145">
        <v>-0.97870359033584253</v>
      </c>
      <c r="N44" s="171">
        <v>1281670.79</v>
      </c>
      <c r="O44" s="171">
        <v>60182481.939999998</v>
      </c>
      <c r="P44" s="145">
        <v>-0.97870359033584253</v>
      </c>
      <c r="R44" s="172" t="s">
        <v>602</v>
      </c>
      <c r="S44" s="171">
        <v>-63359024.850000001</v>
      </c>
      <c r="T44" s="171">
        <v>107609507.59</v>
      </c>
      <c r="U44" s="145" t="s">
        <v>180</v>
      </c>
      <c r="V44" s="171">
        <v>-63359024.850000001</v>
      </c>
      <c r="W44" s="171">
        <v>107609507.59</v>
      </c>
      <c r="X44" s="145" t="s">
        <v>180</v>
      </c>
      <c r="Y44" s="145"/>
      <c r="Z44" s="172" t="s">
        <v>596</v>
      </c>
      <c r="AA44" s="171">
        <v>-63359024.850000001</v>
      </c>
      <c r="AB44" s="171">
        <v>107609507.59</v>
      </c>
      <c r="AC44" s="145" t="s">
        <v>180</v>
      </c>
      <c r="AD44" s="171">
        <v>-63359024.850000001</v>
      </c>
      <c r="AE44" s="171">
        <v>107609507.59</v>
      </c>
      <c r="AF44" s="145" t="s">
        <v>180</v>
      </c>
    </row>
    <row r="45" spans="1:32" customFormat="1" ht="15" customHeight="1">
      <c r="A45" s="21"/>
      <c r="B45" s="170" t="s">
        <v>593</v>
      </c>
      <c r="C45" s="169">
        <v>0</v>
      </c>
      <c r="D45" s="169">
        <v>0</v>
      </c>
      <c r="E45" s="148" t="s">
        <v>180</v>
      </c>
      <c r="F45" s="169">
        <v>0</v>
      </c>
      <c r="G45" s="169">
        <v>0</v>
      </c>
      <c r="H45" s="148" t="s">
        <v>180</v>
      </c>
      <c r="I45" s="145"/>
      <c r="J45" s="170" t="s">
        <v>594</v>
      </c>
      <c r="K45" s="169">
        <v>0</v>
      </c>
      <c r="L45" s="169">
        <v>0</v>
      </c>
      <c r="M45" s="148" t="s">
        <v>180</v>
      </c>
      <c r="N45" s="169">
        <v>0</v>
      </c>
      <c r="O45" s="169">
        <v>0</v>
      </c>
      <c r="P45" s="148" t="s">
        <v>180</v>
      </c>
      <c r="R45" s="170" t="s">
        <v>593</v>
      </c>
      <c r="S45" s="169">
        <v>0</v>
      </c>
      <c r="T45" s="169">
        <v>0</v>
      </c>
      <c r="U45" s="148" t="s">
        <v>180</v>
      </c>
      <c r="V45" s="169">
        <v>0</v>
      </c>
      <c r="W45" s="169">
        <v>0</v>
      </c>
      <c r="X45" s="148" t="s">
        <v>180</v>
      </c>
      <c r="Y45" s="145"/>
      <c r="Z45" s="170" t="s">
        <v>594</v>
      </c>
      <c r="AA45" s="169">
        <v>0</v>
      </c>
      <c r="AB45" s="169">
        <v>0</v>
      </c>
      <c r="AC45" s="148" t="s">
        <v>180</v>
      </c>
      <c r="AD45" s="169">
        <v>0</v>
      </c>
      <c r="AE45" s="169">
        <v>0</v>
      </c>
      <c r="AF45" s="148" t="s">
        <v>180</v>
      </c>
    </row>
    <row r="46" spans="1:32" customFormat="1" ht="15" customHeight="1">
      <c r="A46" s="21"/>
      <c r="B46" s="172" t="s">
        <v>597</v>
      </c>
      <c r="C46" s="171">
        <v>-3820474.52</v>
      </c>
      <c r="D46" s="171">
        <v>-13402151.24</v>
      </c>
      <c r="E46" s="145">
        <v>-0.71493572549775219</v>
      </c>
      <c r="F46" s="171">
        <v>-3820474.52</v>
      </c>
      <c r="G46" s="171">
        <v>-13402151.24</v>
      </c>
      <c r="H46" s="145">
        <v>-0.71493572549775219</v>
      </c>
      <c r="I46" s="145"/>
      <c r="J46" s="172" t="s">
        <v>598</v>
      </c>
      <c r="K46" s="171">
        <v>-3820474.52</v>
      </c>
      <c r="L46" s="171">
        <v>-13402151.24</v>
      </c>
      <c r="M46" s="145">
        <v>-0.71493572549775219</v>
      </c>
      <c r="N46" s="171">
        <v>-3820474.52</v>
      </c>
      <c r="O46" s="171">
        <v>-13402151.24</v>
      </c>
      <c r="P46" s="145">
        <v>-0.71493572549775219</v>
      </c>
      <c r="R46" s="172" t="s">
        <v>597</v>
      </c>
      <c r="S46" s="171">
        <v>-4418015.16</v>
      </c>
      <c r="T46" s="171">
        <v>-9666896.3699999992</v>
      </c>
      <c r="U46" s="145">
        <v>-0.54200000000000004</v>
      </c>
      <c r="V46" s="171">
        <v>-4418015.16</v>
      </c>
      <c r="W46" s="171">
        <v>-9666896.3699999992</v>
      </c>
      <c r="X46" s="145">
        <v>-0.54200000000000004</v>
      </c>
      <c r="Y46" s="145"/>
      <c r="Z46" s="172" t="s">
        <v>598</v>
      </c>
      <c r="AA46" s="171">
        <v>-4418015.16</v>
      </c>
      <c r="AB46" s="171">
        <v>-9666896.3699999992</v>
      </c>
      <c r="AC46" s="145">
        <v>-0.54200000000000004</v>
      </c>
      <c r="AD46" s="171">
        <v>-4418015.16</v>
      </c>
      <c r="AE46" s="171">
        <v>-9666896.3699999992</v>
      </c>
      <c r="AF46" s="145">
        <v>-0.54200000000000004</v>
      </c>
    </row>
    <row r="47" spans="1:32" customFormat="1" ht="15" customHeight="1">
      <c r="A47" s="21"/>
      <c r="B47" s="170" t="s">
        <v>603</v>
      </c>
      <c r="C47" s="169">
        <v>-290396496.55000001</v>
      </c>
      <c r="D47" s="169">
        <v>-283621118.73000002</v>
      </c>
      <c r="E47" s="148">
        <v>2.3888833985067137E-2</v>
      </c>
      <c r="F47" s="169">
        <v>-290396496.55000001</v>
      </c>
      <c r="G47" s="169">
        <v>-283621118.73000002</v>
      </c>
      <c r="H47" s="148">
        <v>2.3888833985067137E-2</v>
      </c>
      <c r="I47" s="145"/>
      <c r="J47" s="170" t="s">
        <v>604</v>
      </c>
      <c r="K47" s="169">
        <v>-290396496.55000001</v>
      </c>
      <c r="L47" s="169">
        <v>-283621118.73000002</v>
      </c>
      <c r="M47" s="148">
        <v>2.3888833985067137E-2</v>
      </c>
      <c r="N47" s="169">
        <v>-290396496.55000001</v>
      </c>
      <c r="O47" s="169">
        <v>-283621118.73000002</v>
      </c>
      <c r="P47" s="148">
        <v>2.3888833985067137E-2</v>
      </c>
      <c r="R47" s="170" t="s">
        <v>603</v>
      </c>
      <c r="S47" s="169">
        <v>-1149401217.4200001</v>
      </c>
      <c r="T47" s="169">
        <v>-1041877049.54</v>
      </c>
      <c r="U47" s="148">
        <v>0.10299999999999999</v>
      </c>
      <c r="V47" s="169">
        <v>-1149401217.4200001</v>
      </c>
      <c r="W47" s="169">
        <v>-1041877049.54</v>
      </c>
      <c r="X47" s="148">
        <v>0.10299999999999999</v>
      </c>
      <c r="Y47" s="145"/>
      <c r="Z47" s="170" t="s">
        <v>604</v>
      </c>
      <c r="AA47" s="169">
        <v>-1149401217.4200001</v>
      </c>
      <c r="AB47" s="169">
        <v>-1041877049.54</v>
      </c>
      <c r="AC47" s="148">
        <v>0.10299999999999999</v>
      </c>
      <c r="AD47" s="169">
        <v>-1149401217.4200001</v>
      </c>
      <c r="AE47" s="169">
        <v>-1041877049.54</v>
      </c>
      <c r="AF47" s="148">
        <v>0.10299999999999999</v>
      </c>
    </row>
    <row r="48" spans="1:32" customFormat="1" ht="15" customHeight="1">
      <c r="A48" s="21"/>
      <c r="B48" s="172" t="s">
        <v>605</v>
      </c>
      <c r="C48" s="171">
        <v>-239022516.75999999</v>
      </c>
      <c r="D48" s="171">
        <v>-191487400.37</v>
      </c>
      <c r="E48" s="145">
        <v>0.24824148376420929</v>
      </c>
      <c r="F48" s="171">
        <v>-239022516.75999999</v>
      </c>
      <c r="G48" s="171">
        <v>-191487400.37</v>
      </c>
      <c r="H48" s="145">
        <v>0.24824148376420929</v>
      </c>
      <c r="I48" s="145"/>
      <c r="J48" s="172" t="s">
        <v>601</v>
      </c>
      <c r="K48" s="171">
        <v>-239022516.75999999</v>
      </c>
      <c r="L48" s="171">
        <v>-191487400.37</v>
      </c>
      <c r="M48" s="145">
        <v>0.24824148376420929</v>
      </c>
      <c r="N48" s="171">
        <v>-239022516.75999999</v>
      </c>
      <c r="O48" s="171">
        <v>-191487400.37</v>
      </c>
      <c r="P48" s="145">
        <v>0.24824148376420929</v>
      </c>
      <c r="R48" s="172" t="s">
        <v>605</v>
      </c>
      <c r="S48" s="171">
        <v>-896217076.05999994</v>
      </c>
      <c r="T48" s="171">
        <v>-747827704.25999999</v>
      </c>
      <c r="U48" s="145">
        <v>0.19800000000000001</v>
      </c>
      <c r="V48" s="171">
        <v>-896217076.05999994</v>
      </c>
      <c r="W48" s="171">
        <v>-747827704.25999999</v>
      </c>
      <c r="X48" s="145">
        <v>0.19800000000000001</v>
      </c>
      <c r="Y48" s="145"/>
      <c r="Z48" s="172" t="s">
        <v>601</v>
      </c>
      <c r="AA48" s="171">
        <v>-896217076.05999994</v>
      </c>
      <c r="AB48" s="171">
        <v>-747827704.25999999</v>
      </c>
      <c r="AC48" s="145">
        <v>0.19800000000000001</v>
      </c>
      <c r="AD48" s="171">
        <v>-896217076.05999994</v>
      </c>
      <c r="AE48" s="171">
        <v>-747827704.25999999</v>
      </c>
      <c r="AF48" s="145">
        <v>0.19800000000000001</v>
      </c>
    </row>
    <row r="49" spans="1:32" customFormat="1" ht="15" customHeight="1">
      <c r="A49" s="21"/>
      <c r="B49" s="170" t="s">
        <v>593</v>
      </c>
      <c r="C49" s="169">
        <v>-55182599.119999997</v>
      </c>
      <c r="D49" s="169">
        <v>-92133718.359999999</v>
      </c>
      <c r="E49" s="148">
        <v>-0.40105967606363746</v>
      </c>
      <c r="F49" s="169">
        <v>-55182599.119999997</v>
      </c>
      <c r="G49" s="169">
        <v>-92133718.359999999</v>
      </c>
      <c r="H49" s="148">
        <v>-0.40105967606363746</v>
      </c>
      <c r="I49" s="145"/>
      <c r="J49" s="170" t="s">
        <v>594</v>
      </c>
      <c r="K49" s="169">
        <v>-55182599.119999997</v>
      </c>
      <c r="L49" s="169">
        <v>-92133718.359999999</v>
      </c>
      <c r="M49" s="148">
        <v>-0.40105967606363746</v>
      </c>
      <c r="N49" s="169">
        <v>-55182599.119999997</v>
      </c>
      <c r="O49" s="169">
        <v>-92133718.359999999</v>
      </c>
      <c r="P49" s="148">
        <v>-0.40105967606363746</v>
      </c>
      <c r="R49" s="170" t="s">
        <v>593</v>
      </c>
      <c r="S49" s="169">
        <v>-259463497.91</v>
      </c>
      <c r="T49" s="169">
        <v>-294049345.27999997</v>
      </c>
      <c r="U49" s="148">
        <v>-0.11700000000000001</v>
      </c>
      <c r="V49" s="169">
        <v>-259463497.91</v>
      </c>
      <c r="W49" s="169">
        <v>-294049345.27999997</v>
      </c>
      <c r="X49" s="148">
        <v>-0.11700000000000001</v>
      </c>
      <c r="Y49" s="145"/>
      <c r="Z49" s="170" t="s">
        <v>594</v>
      </c>
      <c r="AA49" s="169">
        <v>-259463497.91</v>
      </c>
      <c r="AB49" s="169">
        <v>-294049345.27999997</v>
      </c>
      <c r="AC49" s="148">
        <v>-0.11700000000000001</v>
      </c>
      <c r="AD49" s="169">
        <v>-259463497.91</v>
      </c>
      <c r="AE49" s="169">
        <v>-294049345.27999997</v>
      </c>
      <c r="AF49" s="148">
        <v>-0.11700000000000001</v>
      </c>
    </row>
    <row r="50" spans="1:32" customFormat="1" ht="15" customHeight="1">
      <c r="A50" s="21"/>
      <c r="B50" s="172" t="s">
        <v>606</v>
      </c>
      <c r="C50" s="171">
        <v>3808619.33</v>
      </c>
      <c r="D50" s="171">
        <v>0</v>
      </c>
      <c r="E50" s="145" t="s">
        <v>180</v>
      </c>
      <c r="F50" s="171">
        <v>3808619.33</v>
      </c>
      <c r="G50" s="171">
        <v>0</v>
      </c>
      <c r="H50" s="145" t="s">
        <v>180</v>
      </c>
      <c r="I50" s="145"/>
      <c r="J50" s="172" t="s">
        <v>607</v>
      </c>
      <c r="K50" s="171">
        <v>3808619.33</v>
      </c>
      <c r="L50" s="171">
        <v>0</v>
      </c>
      <c r="M50" s="145" t="s">
        <v>180</v>
      </c>
      <c r="N50" s="171">
        <v>3808619.33</v>
      </c>
      <c r="O50" s="171">
        <v>0</v>
      </c>
      <c r="P50" s="145" t="s">
        <v>180</v>
      </c>
      <c r="R50" s="172" t="s">
        <v>606</v>
      </c>
      <c r="S50" s="171">
        <v>6279356.5499999998</v>
      </c>
      <c r="T50" s="171">
        <v>0</v>
      </c>
      <c r="U50" s="145" t="s">
        <v>180</v>
      </c>
      <c r="V50" s="171">
        <v>6279356.5499999998</v>
      </c>
      <c r="W50" s="171">
        <v>0</v>
      </c>
      <c r="X50" s="145" t="s">
        <v>180</v>
      </c>
      <c r="Y50" s="145"/>
      <c r="Z50" s="172" t="s">
        <v>607</v>
      </c>
      <c r="AA50" s="171">
        <v>6279356.5499999998</v>
      </c>
      <c r="AB50" s="171">
        <v>0</v>
      </c>
      <c r="AC50" s="145" t="s">
        <v>180</v>
      </c>
      <c r="AD50" s="171">
        <v>6279356.5499999998</v>
      </c>
      <c r="AE50" s="171">
        <v>0</v>
      </c>
      <c r="AF50" s="145" t="s">
        <v>180</v>
      </c>
    </row>
    <row r="51" spans="1:32" s="63" customFormat="1" ht="15" customHeight="1">
      <c r="B51" s="170" t="s">
        <v>608</v>
      </c>
      <c r="C51" s="169">
        <v>-15911.77</v>
      </c>
      <c r="D51" s="169">
        <v>-41000</v>
      </c>
      <c r="E51" s="148">
        <v>-0.61190804878048777</v>
      </c>
      <c r="F51" s="169">
        <v>0</v>
      </c>
      <c r="G51" s="169">
        <v>0</v>
      </c>
      <c r="H51" s="148" t="s">
        <v>180</v>
      </c>
      <c r="I51" s="150"/>
      <c r="J51" s="170" t="s">
        <v>609</v>
      </c>
      <c r="K51" s="169">
        <v>-15911.77</v>
      </c>
      <c r="L51" s="169">
        <v>-41000</v>
      </c>
      <c r="M51" s="148">
        <v>-0.61190804878048777</v>
      </c>
      <c r="N51" s="169">
        <v>0</v>
      </c>
      <c r="O51" s="169">
        <v>0</v>
      </c>
      <c r="P51" s="148" t="s">
        <v>180</v>
      </c>
      <c r="R51" s="170" t="s">
        <v>608</v>
      </c>
      <c r="S51" s="169">
        <v>-100816.01</v>
      </c>
      <c r="T51" s="169">
        <v>-201877.03</v>
      </c>
      <c r="U51" s="148">
        <v>-0.5</v>
      </c>
      <c r="V51" s="169">
        <v>0</v>
      </c>
      <c r="W51" s="169">
        <v>0</v>
      </c>
      <c r="X51" s="148" t="s">
        <v>180</v>
      </c>
      <c r="Y51" s="145"/>
      <c r="Z51" s="170" t="s">
        <v>609</v>
      </c>
      <c r="AA51" s="169">
        <v>-100816.01</v>
      </c>
      <c r="AB51" s="169">
        <v>-201877.03</v>
      </c>
      <c r="AC51" s="148">
        <v>-0.5</v>
      </c>
      <c r="AD51" s="169">
        <v>0</v>
      </c>
      <c r="AE51" s="169">
        <v>0</v>
      </c>
      <c r="AF51" s="148" t="s">
        <v>180</v>
      </c>
    </row>
    <row r="52" spans="1:32" customFormat="1" ht="15.75" customHeight="1">
      <c r="A52" s="21"/>
      <c r="B52" s="309" t="s">
        <v>610</v>
      </c>
      <c r="C52" s="171">
        <v>-1440186.63</v>
      </c>
      <c r="D52" s="171">
        <v>-34264466.899999999</v>
      </c>
      <c r="E52" s="145">
        <v>-0.95796850906208031</v>
      </c>
      <c r="F52" s="171">
        <v>-1440186.63</v>
      </c>
      <c r="G52" s="171">
        <v>-34264466.899999999</v>
      </c>
      <c r="H52" s="145">
        <v>-0.95796850906208031</v>
      </c>
      <c r="I52" s="145"/>
      <c r="J52" s="309" t="s">
        <v>611</v>
      </c>
      <c r="K52" s="171">
        <v>-1440186.63</v>
      </c>
      <c r="L52" s="171">
        <v>-34264466.899999999</v>
      </c>
      <c r="M52" s="145">
        <v>-0.95796850906208031</v>
      </c>
      <c r="N52" s="171">
        <v>-1440186.63</v>
      </c>
      <c r="O52" s="171">
        <v>-34264466.899999999</v>
      </c>
      <c r="P52" s="145">
        <v>-0.95796850906208031</v>
      </c>
      <c r="R52" s="309" t="s">
        <v>610</v>
      </c>
      <c r="S52" s="171">
        <v>803574.38</v>
      </c>
      <c r="T52" s="171">
        <v>-55778809.539999999</v>
      </c>
      <c r="U52" s="145" t="s">
        <v>180</v>
      </c>
      <c r="V52" s="171">
        <v>803574.38</v>
      </c>
      <c r="W52" s="171">
        <v>-55778809.539999999</v>
      </c>
      <c r="X52" s="145" t="s">
        <v>180</v>
      </c>
      <c r="Y52" s="145"/>
      <c r="Z52" s="309" t="s">
        <v>611</v>
      </c>
      <c r="AA52" s="171">
        <v>803574.38</v>
      </c>
      <c r="AB52" s="171">
        <v>-55778809.539999999</v>
      </c>
      <c r="AC52" s="145" t="s">
        <v>180</v>
      </c>
      <c r="AD52" s="171">
        <v>803574.38</v>
      </c>
      <c r="AE52" s="171">
        <v>-55778809.539999999</v>
      </c>
      <c r="AF52" s="145" t="s">
        <v>180</v>
      </c>
    </row>
    <row r="53" spans="1:32" customFormat="1" ht="15" customHeight="1">
      <c r="A53" s="21"/>
      <c r="B53" s="151" t="s">
        <v>198</v>
      </c>
      <c r="C53" s="174">
        <v>-238973729.31</v>
      </c>
      <c r="D53" s="174">
        <v>-285390219.00999999</v>
      </c>
      <c r="E53" s="152">
        <v>-0.16264218816263487</v>
      </c>
      <c r="F53" s="174">
        <v>-238957817.54000002</v>
      </c>
      <c r="G53" s="174">
        <v>-285349219.00999999</v>
      </c>
      <c r="H53" s="152">
        <v>-0.16257763603121755</v>
      </c>
      <c r="I53" s="145"/>
      <c r="J53" s="151" t="s">
        <v>612</v>
      </c>
      <c r="K53" s="174">
        <v>-238973729.31</v>
      </c>
      <c r="L53" s="174">
        <v>-285390219.00999999</v>
      </c>
      <c r="M53" s="152">
        <v>-0.16264218816263487</v>
      </c>
      <c r="N53" s="174">
        <v>-238957817.54000002</v>
      </c>
      <c r="O53" s="174">
        <v>-285349219.00999999</v>
      </c>
      <c r="P53" s="152">
        <v>-0.16257763603121755</v>
      </c>
      <c r="R53" s="151" t="s">
        <v>198</v>
      </c>
      <c r="S53" s="174">
        <v>-1037408781.0599999</v>
      </c>
      <c r="T53" s="174">
        <v>-1000850892.7699999</v>
      </c>
      <c r="U53" s="152">
        <v>3.5999999999999997E-2</v>
      </c>
      <c r="V53" s="174">
        <v>-1037307965.05</v>
      </c>
      <c r="W53" s="174">
        <v>-1000649015.7399999</v>
      </c>
      <c r="X53" s="152">
        <v>3.5999999999999997E-2</v>
      </c>
      <c r="Y53" s="145"/>
      <c r="Z53" s="151" t="s">
        <v>612</v>
      </c>
      <c r="AA53" s="174">
        <v>-1037408781.0599999</v>
      </c>
      <c r="AB53" s="174">
        <v>-1000850892.7699999</v>
      </c>
      <c r="AC53" s="152">
        <v>3.5999999999999997E-2</v>
      </c>
      <c r="AD53" s="174">
        <v>-1037307965.05</v>
      </c>
      <c r="AE53" s="174">
        <v>-1000649015.7399999</v>
      </c>
      <c r="AF53" s="152">
        <v>3.5999999999999997E-2</v>
      </c>
    </row>
    <row r="54" spans="1:32" customFormat="1" ht="15" customHeight="1">
      <c r="A54" s="21"/>
      <c r="B54" s="149" t="s">
        <v>613</v>
      </c>
      <c r="C54" s="171">
        <v>424711445.01000005</v>
      </c>
      <c r="D54" s="171">
        <v>560800139.01000023</v>
      </c>
      <c r="E54" s="145">
        <v>-0.24266879505458439</v>
      </c>
      <c r="F54" s="171">
        <v>266183222.40000004</v>
      </c>
      <c r="G54" s="171">
        <v>194248950.26000011</v>
      </c>
      <c r="H54" s="145">
        <v>0.37032000452881042</v>
      </c>
      <c r="I54" s="145"/>
      <c r="J54" s="149" t="s">
        <v>614</v>
      </c>
      <c r="K54" s="171">
        <v>424711445.01000005</v>
      </c>
      <c r="L54" s="171">
        <v>560800139.01000023</v>
      </c>
      <c r="M54" s="145">
        <v>-0.24266879505458439</v>
      </c>
      <c r="N54" s="171">
        <v>266183222.40000004</v>
      </c>
      <c r="O54" s="171">
        <v>194248950.26000011</v>
      </c>
      <c r="P54" s="145">
        <v>0.37032000452881042</v>
      </c>
      <c r="R54" s="149" t="s">
        <v>613</v>
      </c>
      <c r="S54" s="171">
        <v>1698874555.7499995</v>
      </c>
      <c r="T54" s="171">
        <v>1862514495.7000003</v>
      </c>
      <c r="U54" s="145">
        <v>-8.7859686637498657E-2</v>
      </c>
      <c r="V54" s="171">
        <v>1034864082.05</v>
      </c>
      <c r="W54" s="171">
        <v>997602829.05000031</v>
      </c>
      <c r="X54" s="145">
        <v>3.6999999999999998E-2</v>
      </c>
      <c r="Y54" s="145"/>
      <c r="Z54" s="149" t="s">
        <v>614</v>
      </c>
      <c r="AA54" s="171">
        <v>1698874555.7499995</v>
      </c>
      <c r="AB54" s="171">
        <v>1862514495.7000003</v>
      </c>
      <c r="AC54" s="145">
        <v>-8.7859686637498657E-2</v>
      </c>
      <c r="AD54" s="171">
        <v>1034864082.05</v>
      </c>
      <c r="AE54" s="171">
        <v>997602829.05000031</v>
      </c>
      <c r="AF54" s="145">
        <v>3.6999999999999998E-2</v>
      </c>
    </row>
    <row r="55" spans="1:32" customFormat="1" ht="15" customHeight="1">
      <c r="A55" s="21"/>
      <c r="B55" s="151" t="s">
        <v>200</v>
      </c>
      <c r="C55" s="174">
        <v>-60634507.18</v>
      </c>
      <c r="D55" s="174">
        <v>-54005703.390000001</v>
      </c>
      <c r="E55" s="152">
        <v>0.12274266186536553</v>
      </c>
      <c r="F55" s="174">
        <v>46918152.25</v>
      </c>
      <c r="G55" s="174">
        <v>6385397.1600000001</v>
      </c>
      <c r="H55" s="152">
        <v>6.3477265508101928</v>
      </c>
      <c r="I55" s="150"/>
      <c r="J55" s="151" t="s">
        <v>242</v>
      </c>
      <c r="K55" s="174">
        <v>-60634507.18</v>
      </c>
      <c r="L55" s="174">
        <v>-54005703.390000001</v>
      </c>
      <c r="M55" s="152">
        <v>0.12274266186536553</v>
      </c>
      <c r="N55" s="174">
        <v>46918152.25</v>
      </c>
      <c r="O55" s="174">
        <v>6385397.1600000001</v>
      </c>
      <c r="P55" s="152">
        <v>6.3477265508101928</v>
      </c>
      <c r="R55" s="151" t="s">
        <v>200</v>
      </c>
      <c r="S55" s="174">
        <v>-119011308.06999999</v>
      </c>
      <c r="T55" s="174">
        <v>-168599051.16</v>
      </c>
      <c r="U55" s="152">
        <v>-0.29399999999999998</v>
      </c>
      <c r="V55" s="174">
        <v>89206421.459999993</v>
      </c>
      <c r="W55" s="174">
        <v>-6130305.9800000004</v>
      </c>
      <c r="X55" s="152" t="s">
        <v>180</v>
      </c>
      <c r="Y55" s="145"/>
      <c r="Z55" s="151" t="s">
        <v>242</v>
      </c>
      <c r="AA55" s="174">
        <v>-119011308.06999999</v>
      </c>
      <c r="AB55" s="174">
        <v>-168599051.16</v>
      </c>
      <c r="AC55" s="152">
        <v>-0.29399999999999998</v>
      </c>
      <c r="AD55" s="174">
        <v>89206421.459999993</v>
      </c>
      <c r="AE55" s="174">
        <v>-6130305.9800000004</v>
      </c>
      <c r="AF55" s="152" t="s">
        <v>180</v>
      </c>
    </row>
    <row r="56" spans="1:32" customFormat="1" ht="15" customHeight="1">
      <c r="A56" s="21"/>
      <c r="B56" s="151" t="s">
        <v>615</v>
      </c>
      <c r="C56" s="174">
        <v>364076937.83000004</v>
      </c>
      <c r="D56" s="174">
        <v>506794435.62000024</v>
      </c>
      <c r="E56" s="152">
        <v>-0.28160825723234906</v>
      </c>
      <c r="F56" s="174">
        <v>313101374.65000004</v>
      </c>
      <c r="G56" s="174">
        <v>200634347.42000011</v>
      </c>
      <c r="H56" s="152">
        <v>0.56055719609447463</v>
      </c>
      <c r="I56" s="145"/>
      <c r="J56" s="151" t="s">
        <v>616</v>
      </c>
      <c r="K56" s="174">
        <v>364076937.83000004</v>
      </c>
      <c r="L56" s="174">
        <v>506794435.62000024</v>
      </c>
      <c r="M56" s="152">
        <v>-0.28160825723234906</v>
      </c>
      <c r="N56" s="174">
        <v>313101374.65000004</v>
      </c>
      <c r="O56" s="174">
        <v>200634347.42000011</v>
      </c>
      <c r="P56" s="152">
        <v>0.56055719609447463</v>
      </c>
      <c r="R56" s="151" t="s">
        <v>615</v>
      </c>
      <c r="S56" s="174">
        <v>1579863247.6799996</v>
      </c>
      <c r="T56" s="174">
        <v>1693915444.5400002</v>
      </c>
      <c r="U56" s="152">
        <v>-6.7000000000000004E-2</v>
      </c>
      <c r="V56" s="174">
        <v>1124070503.51</v>
      </c>
      <c r="W56" s="174">
        <v>991472523.07000029</v>
      </c>
      <c r="X56" s="152">
        <v>0.13300000000000001</v>
      </c>
      <c r="Y56" s="145"/>
      <c r="Z56" s="151" t="s">
        <v>616</v>
      </c>
      <c r="AA56" s="174">
        <v>1579863247.6799996</v>
      </c>
      <c r="AB56" s="174">
        <v>1693915444.5400002</v>
      </c>
      <c r="AC56" s="152">
        <v>-6.7000000000000004E-2</v>
      </c>
      <c r="AD56" s="174">
        <v>1124070503.51</v>
      </c>
      <c r="AE56" s="174">
        <v>991472523.07000029</v>
      </c>
      <c r="AF56" s="152">
        <v>0.13300000000000001</v>
      </c>
    </row>
    <row r="57" spans="1:32" customFormat="1" ht="15" customHeight="1">
      <c r="A57" s="21"/>
      <c r="B57" s="533" t="s">
        <v>172</v>
      </c>
      <c r="C57" s="534">
        <v>589008461.83000004</v>
      </c>
      <c r="D57" s="534">
        <v>591796944.35000014</v>
      </c>
      <c r="E57" s="535">
        <v>-4.7118907027524637E-3</v>
      </c>
      <c r="F57" s="534">
        <v>524301596.66000003</v>
      </c>
      <c r="G57" s="534">
        <v>421569042.95000011</v>
      </c>
      <c r="H57" s="535">
        <v>0.24369093373439288</v>
      </c>
      <c r="I57" s="150"/>
      <c r="J57" s="533" t="s">
        <v>172</v>
      </c>
      <c r="K57" s="534">
        <v>589008461.83000004</v>
      </c>
      <c r="L57" s="534">
        <v>591796944.35000014</v>
      </c>
      <c r="M57" s="535">
        <v>-4.7118907027524637E-3</v>
      </c>
      <c r="N57" s="534">
        <v>524301596.66000003</v>
      </c>
      <c r="O57" s="534">
        <v>421569042.95000011</v>
      </c>
      <c r="P57" s="535">
        <v>0.24369093373439288</v>
      </c>
      <c r="R57" s="533" t="s">
        <v>172</v>
      </c>
      <c r="S57" s="534">
        <v>2342351067.7399993</v>
      </c>
      <c r="T57" s="534">
        <v>2223948931.1800003</v>
      </c>
      <c r="U57" s="535">
        <v>5.2999999999999999E-2</v>
      </c>
      <c r="V57" s="534">
        <v>2104431388.9699998</v>
      </c>
      <c r="W57" s="534">
        <v>1871157718.9400001</v>
      </c>
      <c r="X57" s="535">
        <v>0.124</v>
      </c>
      <c r="Y57" s="145"/>
      <c r="Z57" s="533" t="s">
        <v>172</v>
      </c>
      <c r="AA57" s="534">
        <v>2342351067.7399993</v>
      </c>
      <c r="AB57" s="534">
        <v>2223948931.1800003</v>
      </c>
      <c r="AC57" s="535">
        <v>5.2999999999999999E-2</v>
      </c>
      <c r="AD57" s="534">
        <v>2104431388.9699998</v>
      </c>
      <c r="AE57" s="534">
        <v>1871157718.9400001</v>
      </c>
      <c r="AF57" s="535">
        <v>0.124</v>
      </c>
    </row>
    <row r="58" spans="1:32">
      <c r="B58" s="315" t="s">
        <v>195</v>
      </c>
      <c r="C58" s="515">
        <v>0.49131818445159997</v>
      </c>
      <c r="D58" s="515">
        <v>0.54465346852839247</v>
      </c>
      <c r="E58" s="623">
        <v>-5.3335284076792497</v>
      </c>
      <c r="F58" s="624">
        <v>0.81453149811317016</v>
      </c>
      <c r="G58" s="624">
        <v>0.72560204225007519</v>
      </c>
      <c r="H58" s="623">
        <v>8.8929455863094979</v>
      </c>
      <c r="I58" s="140"/>
      <c r="J58" s="315" t="s">
        <v>244</v>
      </c>
      <c r="K58" s="515">
        <v>0.49131818445159997</v>
      </c>
      <c r="L58" s="515">
        <v>0.54465346852839247</v>
      </c>
      <c r="M58" s="623">
        <v>-5.3335284076792497</v>
      </c>
      <c r="N58" s="515">
        <v>0.81453149811317016</v>
      </c>
      <c r="O58" s="515">
        <v>0.72560204225007519</v>
      </c>
      <c r="P58" s="623">
        <v>8.8929455863094979</v>
      </c>
      <c r="R58" s="315" t="s">
        <v>195</v>
      </c>
      <c r="S58" s="619">
        <v>0.50655148999333666</v>
      </c>
      <c r="T58" s="619">
        <v>0.59813498056261771</v>
      </c>
      <c r="U58" s="623">
        <v>-9.1579999999999995</v>
      </c>
      <c r="V58" s="619">
        <v>0.83730327991818942</v>
      </c>
      <c r="W58" s="619">
        <v>0.80339272700738429</v>
      </c>
      <c r="X58" s="623">
        <v>3.391</v>
      </c>
      <c r="Y58" s="145"/>
      <c r="Z58" s="315" t="s">
        <v>244</v>
      </c>
      <c r="AA58" s="619">
        <v>0.50655148999333666</v>
      </c>
      <c r="AB58" s="619">
        <v>0.59813498056261771</v>
      </c>
      <c r="AC58" s="623">
        <v>-9.1579999999999995</v>
      </c>
      <c r="AD58" s="619">
        <v>0.83730327991818942</v>
      </c>
      <c r="AE58" s="619">
        <v>0.80339272700738429</v>
      </c>
      <c r="AF58" s="623">
        <v>3.391</v>
      </c>
    </row>
    <row r="59" spans="1:32">
      <c r="B59" s="290"/>
      <c r="C59"/>
      <c r="D59"/>
      <c r="E59"/>
      <c r="F59"/>
      <c r="G59"/>
      <c r="H59"/>
      <c r="J59" s="290"/>
      <c r="K59" s="290"/>
      <c r="L59" s="290"/>
      <c r="M59" s="290"/>
      <c r="N59" s="290"/>
      <c r="O59" s="290"/>
      <c r="P59" s="290"/>
    </row>
    <row r="60" spans="1:32">
      <c r="C60"/>
      <c r="D60"/>
      <c r="E60"/>
      <c r="F60"/>
      <c r="G60"/>
      <c r="H60"/>
    </row>
    <row r="61" spans="1:32">
      <c r="C61"/>
      <c r="D61"/>
      <c r="E61"/>
      <c r="F61"/>
      <c r="G61"/>
      <c r="H61"/>
    </row>
    <row r="62" spans="1:32">
      <c r="C62"/>
      <c r="D62"/>
      <c r="E62"/>
      <c r="F62"/>
      <c r="G62"/>
      <c r="H62"/>
    </row>
    <row r="63" spans="1:32">
      <c r="C63" s="491"/>
      <c r="D63" s="491"/>
      <c r="E63" s="491"/>
      <c r="F63" s="491"/>
      <c r="G63" s="491"/>
      <c r="H63" s="491"/>
    </row>
    <row r="64" spans="1:32">
      <c r="C64" s="491"/>
      <c r="D64" s="491"/>
      <c r="E64" s="491"/>
      <c r="F64" s="491"/>
      <c r="G64" s="491"/>
      <c r="H64" s="491"/>
    </row>
    <row r="65" spans="2:11">
      <c r="C65" s="491"/>
      <c r="D65" s="491"/>
      <c r="E65" s="491"/>
      <c r="F65" s="491"/>
      <c r="G65" s="491"/>
      <c r="H65" s="491"/>
    </row>
    <row r="66" spans="2:11">
      <c r="B66" s="315"/>
      <c r="C66" s="491"/>
      <c r="D66" s="491"/>
      <c r="E66" s="491"/>
      <c r="F66" s="491"/>
      <c r="G66" s="491"/>
      <c r="H66" s="491"/>
      <c r="I66"/>
      <c r="J66"/>
      <c r="K66" s="315"/>
    </row>
    <row r="67" spans="2:11">
      <c r="C67" s="491"/>
      <c r="D67" s="491"/>
      <c r="E67" s="491"/>
      <c r="F67" s="491"/>
      <c r="G67" s="491"/>
      <c r="H67" s="491"/>
    </row>
    <row r="68" spans="2:11">
      <c r="C68" s="491"/>
      <c r="D68" s="491"/>
      <c r="E68" s="491"/>
      <c r="F68" s="491"/>
      <c r="G68" s="491"/>
      <c r="H68" s="491"/>
    </row>
    <row r="69" spans="2:11">
      <c r="C69" s="491"/>
      <c r="D69" s="491"/>
      <c r="E69" s="491"/>
      <c r="F69" s="491"/>
      <c r="G69" s="491"/>
      <c r="H69" s="491"/>
    </row>
    <row r="70" spans="2:11">
      <c r="C70" s="491"/>
      <c r="D70" s="491"/>
      <c r="E70" s="491"/>
      <c r="F70" s="491"/>
      <c r="G70" s="491"/>
      <c r="H70" s="491"/>
    </row>
    <row r="71" spans="2:11">
      <c r="C71" s="491"/>
      <c r="D71" s="491"/>
      <c r="E71" s="491"/>
      <c r="F71" s="491"/>
      <c r="G71" s="491"/>
      <c r="H71" s="491"/>
    </row>
    <row r="72" spans="2:11">
      <c r="C72" s="491"/>
      <c r="D72" s="491"/>
      <c r="E72" s="491"/>
      <c r="F72" s="491"/>
      <c r="G72" s="491"/>
      <c r="H72" s="491"/>
    </row>
    <row r="73" spans="2:11">
      <c r="C73" s="491"/>
      <c r="D73" s="491"/>
      <c r="E73" s="491"/>
      <c r="F73" s="491"/>
      <c r="G73" s="491"/>
      <c r="H73" s="491"/>
    </row>
    <row r="74" spans="2:11">
      <c r="C74" s="491"/>
      <c r="D74" s="491"/>
      <c r="E74" s="491"/>
      <c r="F74" s="491"/>
      <c r="G74" s="491"/>
      <c r="H74" s="491"/>
    </row>
    <row r="75" spans="2:11">
      <c r="C75" s="491"/>
      <c r="D75" s="491"/>
      <c r="E75" s="491"/>
      <c r="F75" s="491"/>
      <c r="G75" s="491"/>
      <c r="H75" s="491"/>
    </row>
    <row r="76" spans="2:11">
      <c r="C76" s="491"/>
      <c r="D76" s="491"/>
      <c r="E76" s="491"/>
      <c r="F76" s="491"/>
      <c r="G76" s="491"/>
      <c r="H76" s="491"/>
    </row>
    <row r="77" spans="2:11">
      <c r="C77" s="491"/>
      <c r="D77" s="491"/>
      <c r="E77" s="491"/>
      <c r="F77" s="491"/>
      <c r="G77" s="491"/>
      <c r="H77" s="491"/>
    </row>
    <row r="78" spans="2:11">
      <c r="C78" s="491"/>
      <c r="D78" s="491"/>
      <c r="E78" s="491"/>
      <c r="F78" s="491"/>
      <c r="G78" s="491"/>
      <c r="H78" s="491"/>
    </row>
    <row r="79" spans="2:11">
      <c r="C79" s="491"/>
      <c r="D79" s="491"/>
      <c r="E79" s="491"/>
      <c r="F79" s="491"/>
      <c r="G79" s="491"/>
      <c r="H79" s="491"/>
    </row>
    <row r="80" spans="2:11">
      <c r="C80" s="491"/>
      <c r="D80" s="491"/>
      <c r="E80" s="491"/>
      <c r="F80" s="491"/>
      <c r="G80" s="491"/>
      <c r="H80" s="491"/>
    </row>
    <row r="81" spans="3:8">
      <c r="C81" s="491"/>
      <c r="D81" s="491"/>
      <c r="E81" s="491"/>
      <c r="F81" s="491"/>
      <c r="G81" s="491"/>
      <c r="H81" s="491"/>
    </row>
    <row r="82" spans="3:8">
      <c r="C82" s="491"/>
      <c r="D82" s="491"/>
      <c r="E82" s="491"/>
      <c r="F82" s="491"/>
      <c r="G82" s="491"/>
      <c r="H82" s="491"/>
    </row>
    <row r="83" spans="3:8">
      <c r="C83" s="491"/>
      <c r="D83" s="491"/>
      <c r="E83" s="491"/>
      <c r="F83" s="491"/>
      <c r="G83" s="491"/>
      <c r="H83" s="491"/>
    </row>
    <row r="84" spans="3:8">
      <c r="C84" s="491"/>
      <c r="D84" s="491"/>
      <c r="E84" s="491"/>
      <c r="F84" s="491"/>
      <c r="G84" s="491"/>
      <c r="H84" s="491"/>
    </row>
    <row r="85" spans="3:8">
      <c r="C85" s="491"/>
      <c r="D85" s="491"/>
      <c r="E85" s="491"/>
      <c r="F85" s="491"/>
      <c r="G85" s="491"/>
      <c r="H85" s="491"/>
    </row>
    <row r="86" spans="3:8">
      <c r="C86" s="491"/>
      <c r="D86" s="491"/>
      <c r="E86" s="491"/>
      <c r="F86" s="491"/>
      <c r="G86" s="491"/>
      <c r="H86" s="491"/>
    </row>
    <row r="87" spans="3:8">
      <c r="C87" s="491"/>
      <c r="D87" s="491"/>
      <c r="E87" s="491"/>
      <c r="F87" s="491"/>
      <c r="G87" s="491"/>
      <c r="H87" s="491"/>
    </row>
    <row r="88" spans="3:8">
      <c r="C88" s="491"/>
      <c r="D88" s="491"/>
      <c r="E88" s="491"/>
      <c r="F88" s="491"/>
      <c r="G88" s="491"/>
      <c r="H88" s="491"/>
    </row>
    <row r="89" spans="3:8">
      <c r="C89" s="491"/>
      <c r="D89" s="491"/>
      <c r="E89" s="491"/>
      <c r="F89" s="491"/>
      <c r="G89" s="491"/>
      <c r="H89" s="491"/>
    </row>
    <row r="90" spans="3:8">
      <c r="C90" s="491"/>
      <c r="D90" s="491"/>
      <c r="E90" s="491"/>
      <c r="F90" s="491"/>
      <c r="G90" s="491"/>
      <c r="H90" s="491"/>
    </row>
    <row r="91" spans="3:8">
      <c r="C91" s="491"/>
      <c r="D91" s="491"/>
      <c r="E91" s="491"/>
      <c r="F91" s="491"/>
      <c r="G91" s="491"/>
      <c r="H91" s="491"/>
    </row>
    <row r="92" spans="3:8">
      <c r="C92" s="491"/>
      <c r="D92" s="491"/>
      <c r="E92" s="491"/>
      <c r="F92" s="491"/>
      <c r="G92" s="491"/>
      <c r="H92" s="491"/>
    </row>
    <row r="93" spans="3:8">
      <c r="C93" s="491"/>
      <c r="D93" s="491"/>
      <c r="E93" s="491"/>
      <c r="F93" s="491"/>
      <c r="G93" s="491"/>
      <c r="H93" s="491"/>
    </row>
    <row r="94" spans="3:8">
      <c r="C94" s="491"/>
      <c r="D94" s="491"/>
      <c r="E94" s="491"/>
      <c r="F94" s="491"/>
      <c r="G94" s="491"/>
      <c r="H94" s="491"/>
    </row>
    <row r="95" spans="3:8">
      <c r="C95" s="491"/>
      <c r="D95" s="491"/>
      <c r="E95" s="491"/>
      <c r="F95" s="491"/>
      <c r="G95" s="491"/>
      <c r="H95" s="491"/>
    </row>
    <row r="96" spans="3:8">
      <c r="C96" s="491"/>
      <c r="D96" s="491"/>
      <c r="E96" s="491"/>
      <c r="F96" s="491"/>
      <c r="G96" s="491"/>
      <c r="H96" s="491"/>
    </row>
    <row r="97" spans="3:8">
      <c r="C97" s="491"/>
      <c r="D97" s="491"/>
      <c r="E97" s="491"/>
      <c r="F97" s="491"/>
      <c r="G97" s="491"/>
      <c r="H97" s="491"/>
    </row>
    <row r="98" spans="3:8">
      <c r="C98" s="491"/>
      <c r="D98" s="491"/>
      <c r="E98" s="491"/>
      <c r="F98" s="491"/>
      <c r="G98" s="491"/>
      <c r="H98" s="491"/>
    </row>
    <row r="99" spans="3:8">
      <c r="C99" s="491"/>
      <c r="D99" s="491"/>
      <c r="E99" s="491"/>
      <c r="F99" s="491"/>
      <c r="G99" s="491"/>
      <c r="H99" s="491"/>
    </row>
    <row r="100" spans="3:8">
      <c r="C100" s="491"/>
      <c r="D100" s="491"/>
      <c r="E100" s="491"/>
      <c r="F100" s="491"/>
      <c r="G100" s="491"/>
      <c r="H100" s="491"/>
    </row>
    <row r="101" spans="3:8">
      <c r="C101" s="491"/>
      <c r="D101" s="491"/>
      <c r="E101" s="491"/>
      <c r="F101" s="491"/>
      <c r="G101" s="491"/>
      <c r="H101" s="491"/>
    </row>
    <row r="102" spans="3:8">
      <c r="C102" s="491"/>
      <c r="D102" s="491"/>
      <c r="E102" s="491"/>
      <c r="F102" s="491"/>
      <c r="G102" s="491"/>
      <c r="H102" s="491"/>
    </row>
    <row r="103" spans="3:8">
      <c r="C103" s="491"/>
      <c r="D103" s="491"/>
      <c r="E103" s="491"/>
      <c r="F103" s="491"/>
      <c r="G103" s="491"/>
      <c r="H103" s="491"/>
    </row>
    <row r="104" spans="3:8">
      <c r="C104" s="491"/>
      <c r="D104" s="491"/>
      <c r="E104" s="491"/>
      <c r="F104" s="491"/>
      <c r="G104" s="491"/>
      <c r="H104" s="491"/>
    </row>
    <row r="105" spans="3:8">
      <c r="C105" s="491"/>
      <c r="D105" s="491"/>
      <c r="E105" s="491"/>
      <c r="F105" s="491"/>
      <c r="G105" s="491"/>
      <c r="H105" s="491"/>
    </row>
    <row r="106" spans="3:8">
      <c r="C106" s="491"/>
      <c r="D106" s="491"/>
      <c r="E106" s="491"/>
      <c r="F106" s="491"/>
      <c r="G106" s="491"/>
      <c r="H106" s="491"/>
    </row>
    <row r="107" spans="3:8">
      <c r="C107" s="491"/>
      <c r="D107" s="491"/>
      <c r="E107" s="491"/>
      <c r="F107" s="491"/>
      <c r="G107" s="491"/>
      <c r="H107" s="491"/>
    </row>
    <row r="108" spans="3:8">
      <c r="C108" s="491"/>
      <c r="D108" s="491"/>
      <c r="E108" s="491"/>
      <c r="F108" s="491"/>
      <c r="G108" s="491"/>
      <c r="H108" s="491"/>
    </row>
    <row r="109" spans="3:8">
      <c r="C109" s="491"/>
      <c r="D109" s="491"/>
      <c r="E109" s="491"/>
      <c r="F109" s="491"/>
      <c r="G109" s="491"/>
      <c r="H109" s="491"/>
    </row>
    <row r="110" spans="3:8">
      <c r="C110" s="491"/>
      <c r="D110" s="491"/>
      <c r="E110" s="491"/>
      <c r="F110" s="491"/>
      <c r="G110" s="491"/>
      <c r="H110" s="491"/>
    </row>
    <row r="111" spans="3:8">
      <c r="C111" s="491"/>
      <c r="D111" s="491"/>
      <c r="E111" s="491"/>
      <c r="F111" s="491"/>
      <c r="G111" s="491"/>
      <c r="H111" s="491"/>
    </row>
    <row r="112" spans="3:8">
      <c r="C112" s="491"/>
      <c r="D112" s="491"/>
      <c r="E112" s="491"/>
      <c r="F112" s="491"/>
      <c r="G112" s="491"/>
      <c r="H112" s="491"/>
    </row>
    <row r="113" spans="3:8">
      <c r="C113" s="491"/>
      <c r="D113" s="491"/>
      <c r="E113" s="491"/>
      <c r="F113" s="491"/>
      <c r="G113" s="491"/>
      <c r="H113" s="616"/>
    </row>
    <row r="114" spans="3:8">
      <c r="C114" s="491"/>
      <c r="D114" s="491"/>
      <c r="E114" s="491"/>
      <c r="F114" s="491"/>
      <c r="G114" s="491"/>
      <c r="H114" s="617"/>
    </row>
    <row r="115" spans="3:8">
      <c r="C115" s="491"/>
      <c r="D115" s="491"/>
      <c r="E115" s="491"/>
      <c r="F115" s="491"/>
      <c r="G115" s="491"/>
      <c r="H115" s="491"/>
    </row>
  </sheetData>
  <customSheetViews>
    <customSheetView guid="{C49A8C82-1AC5-4974-9B9F-02362D6E4669}" showGridLines="0" hiddenRows="1">
      <pane xSplit="2" ySplit="7" topLeftCell="C103" activePane="bottomRight" state="frozen"/>
      <selection pane="bottomRight" activeCell="E114" sqref="E114"/>
      <pageMargins left="0" right="0" top="0" bottom="0" header="0" footer="0"/>
      <pageSetup paperSize="9" orientation="portrait" r:id="rId1"/>
    </customSheetView>
    <customSheetView guid="{87D6620E-C4DF-42B2-AEF1-4C176B3EDD78}" showGridLines="0" hiddenRows="1">
      <pane xSplit="2" ySplit="7" topLeftCell="C14" activePane="bottomRight" state="frozen"/>
      <selection pane="bottomRight" activeCell="C104" sqref="C104"/>
      <pageMargins left="0" right="0" top="0" bottom="0" header="0" footer="0"/>
      <pageSetup paperSize="9" orientation="portrait" r:id="rId2"/>
    </customSheetView>
    <customSheetView guid="{1E6349FB-6127-4916-B1C9-00A76D39C8B3}" showGridLines="0" hiddenRows="1">
      <pane xSplit="2" ySplit="7" topLeftCell="C13" activePane="bottomRight" state="frozen"/>
      <selection pane="bottomRight" activeCell="L51" sqref="L51"/>
      <pageMargins left="0" right="0" top="0" bottom="0" header="0" footer="0"/>
      <pageSetup paperSize="9" orientation="portrait" r:id="rId3"/>
    </customSheetView>
    <customSheetView guid="{89A93467-8A8A-4CB6-BAAC-1590A714D7E3}" scale="80" showGridLines="0" hiddenRows="1" hiddenColumns="1">
      <selection activeCell="L36" sqref="L36"/>
      <pageMargins left="0" right="0" top="0" bottom="0" header="0" footer="0"/>
      <pageSetup paperSize="9" orientation="portrait" r:id="rId4"/>
    </customSheetView>
  </customSheetViews>
  <mergeCells count="8">
    <mergeCell ref="V4:X4"/>
    <mergeCell ref="AA4:AC4"/>
    <mergeCell ref="AD4:AF4"/>
    <mergeCell ref="C4:E4"/>
    <mergeCell ref="F4:H4"/>
    <mergeCell ref="K4:M4"/>
    <mergeCell ref="N4:P4"/>
    <mergeCell ref="S4:U4"/>
  </mergeCells>
  <hyperlinks>
    <hyperlink ref="G2" location="Summary!A1" display="Summary" xr:uid="{00000000-0004-0000-0800-000000000000}"/>
  </hyperlinks>
  <pageMargins left="0.511811024" right="0.511811024" top="0.78740157499999996" bottom="0.78740157499999996" header="0.31496062000000002" footer="0.31496062000000002"/>
  <pageSetup paperSize="9" scale="33" orientation="landscape" r:id="rId5"/>
  <customProperties>
    <customPr name="_pios_id" r:id="rId6"/>
  </customProperties>
  <ignoredErrors>
    <ignoredError sqref="B4" numberStoredAsText="1"/>
  </ignoredErrors>
  <drawing r:id="rId7"/>
  <legacyDrawing r:id="rId8"/>
  <controls>
    <mc:AlternateContent xmlns:mc="http://schemas.openxmlformats.org/markup-compatibility/2006">
      <mc:Choice Requires="x14">
        <control shapeId="242689" r:id="rId9" name="FPMExcelClientSheetOptionstb1">
          <controlPr defaultSize="0" autoLine="0" r:id="rId10">
            <anchor moveWithCells="1" sizeWithCells="1">
              <from>
                <xdr:col>0</xdr:col>
                <xdr:colOff>0</xdr:colOff>
                <xdr:row>0</xdr:row>
                <xdr:rowOff>0</xdr:rowOff>
              </from>
              <to>
                <xdr:col>1</xdr:col>
                <xdr:colOff>152400</xdr:colOff>
                <xdr:row>0</xdr:row>
                <xdr:rowOff>0</xdr:rowOff>
              </to>
            </anchor>
          </controlPr>
        </control>
      </mc:Choice>
      <mc:Fallback>
        <control shapeId="242689" r:id="rId9" name="FPMExcelClientSheetOptionstb1"/>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
    <tabColor rgb="FF92D050"/>
    <pageSetUpPr fitToPage="1"/>
  </sheetPr>
  <dimension ref="A1:DX120"/>
  <sheetViews>
    <sheetView showGridLines="0" zoomScale="70" zoomScaleNormal="70" workbookViewId="0">
      <pane xSplit="2" ySplit="8" topLeftCell="CD79" activePane="bottomRight" state="frozen"/>
      <selection activeCell="F11" sqref="F11"/>
      <selection pane="topRight" activeCell="F11" sqref="F11"/>
      <selection pane="bottomLeft" activeCell="F11" sqref="F11"/>
      <selection pane="bottomRight" activeCell="AD1" sqref="C1:AD1048576"/>
    </sheetView>
  </sheetViews>
  <sheetFormatPr defaultColWidth="9.140625" defaultRowHeight="15.75"/>
  <cols>
    <col min="1" max="1" width="12.7109375" style="39" customWidth="1"/>
    <col min="2" max="2" width="58.42578125" style="39" customWidth="1"/>
    <col min="3" max="14" width="12.85546875" style="41" customWidth="1"/>
    <col min="15" max="35" width="13" style="41" customWidth="1"/>
    <col min="36" max="36" width="18.7109375" style="40" bestFit="1" customWidth="1"/>
    <col min="37" max="40" width="12.85546875" style="39" hidden="1" customWidth="1"/>
    <col min="41" max="41" width="12.85546875" style="40" hidden="1" customWidth="1"/>
    <col min="42" max="42" width="12.85546875" style="41" hidden="1" customWidth="1"/>
    <col min="43" max="45" width="12.85546875" style="39" hidden="1" customWidth="1"/>
    <col min="46" max="64" width="12.85546875" style="40" hidden="1" customWidth="1"/>
    <col min="65" max="65" width="12.85546875" style="40" customWidth="1"/>
    <col min="66" max="70" width="15.28515625" style="40" bestFit="1" customWidth="1"/>
    <col min="71" max="72" width="15.28515625" style="39" customWidth="1"/>
    <col min="73" max="74" width="15.28515625" style="236" customWidth="1"/>
    <col min="75" max="91" width="12.85546875" style="41" customWidth="1"/>
    <col min="92" max="94" width="16.5703125" style="39" customWidth="1"/>
    <col min="95" max="95" width="12.42578125" style="39" bestFit="1" customWidth="1"/>
    <col min="96" max="96" width="13" style="39" bestFit="1" customWidth="1"/>
    <col min="97" max="16384" width="9.140625" style="39"/>
  </cols>
  <sheetData>
    <row r="1" spans="1:96" ht="16.5" thickBot="1">
      <c r="AJ1" s="40" t="s">
        <v>1110</v>
      </c>
    </row>
    <row r="2" spans="1:96" ht="17.25" thickTop="1" thickBot="1">
      <c r="B2" s="9" t="s">
        <v>42</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2"/>
      <c r="AK2" s="40"/>
      <c r="AL2" s="40"/>
      <c r="AM2" s="40"/>
      <c r="AN2" s="40"/>
      <c r="AP2" s="40"/>
      <c r="AQ2" s="40"/>
      <c r="AR2" s="40"/>
      <c r="AS2" s="40"/>
      <c r="AW2" s="58"/>
      <c r="AX2" s="58"/>
      <c r="BW2" s="40"/>
      <c r="BX2" s="40"/>
      <c r="BY2" s="40"/>
      <c r="BZ2" s="40"/>
      <c r="CA2" s="40"/>
      <c r="CB2" s="40"/>
      <c r="CC2" s="40"/>
      <c r="CD2" s="40"/>
      <c r="CE2" s="40"/>
      <c r="CF2" s="40"/>
      <c r="CG2" s="40"/>
      <c r="CH2" s="40"/>
      <c r="CI2" s="40"/>
      <c r="CJ2" s="40"/>
      <c r="CK2" s="40"/>
      <c r="CL2" s="40"/>
      <c r="CM2" s="40"/>
    </row>
    <row r="3" spans="1:96" ht="16.5" thickTop="1">
      <c r="B3" s="43" t="s">
        <v>617</v>
      </c>
      <c r="C3" s="43"/>
      <c r="D3" s="43"/>
      <c r="E3" s="43"/>
      <c r="F3" s="43"/>
      <c r="G3" s="43"/>
      <c r="H3" s="43"/>
      <c r="I3" s="43"/>
      <c r="J3" s="43"/>
      <c r="K3" s="43"/>
      <c r="L3" s="43"/>
      <c r="M3" s="43"/>
      <c r="N3" s="43"/>
      <c r="O3" s="43"/>
      <c r="P3" s="43"/>
      <c r="Q3" s="43"/>
      <c r="R3" s="43"/>
      <c r="S3" s="43"/>
      <c r="T3" s="43"/>
      <c r="U3" s="43"/>
      <c r="V3" s="43"/>
      <c r="W3" s="43"/>
      <c r="X3" s="336" t="s">
        <v>618</v>
      </c>
      <c r="Y3" s="43"/>
      <c r="Z3" s="43"/>
      <c r="AA3" s="43"/>
      <c r="AB3" s="43"/>
      <c r="AC3" s="43"/>
      <c r="AD3" s="43"/>
      <c r="AE3" s="43"/>
      <c r="AF3" s="43"/>
      <c r="AG3" s="43"/>
      <c r="AH3" s="39"/>
      <c r="AI3" s="39"/>
      <c r="AJ3" s="39"/>
      <c r="AK3" s="43"/>
      <c r="AL3" s="43"/>
      <c r="AM3" s="43"/>
      <c r="AN3" s="43"/>
      <c r="AO3" s="43"/>
      <c r="AP3" s="44"/>
      <c r="AQ3" s="43"/>
      <c r="AR3" s="43"/>
      <c r="AS3" s="43"/>
      <c r="AT3" s="44"/>
      <c r="AU3" s="44"/>
      <c r="AV3" s="43"/>
      <c r="AW3" s="44"/>
      <c r="AX3" s="44"/>
      <c r="AY3" s="43"/>
      <c r="AZ3" s="43"/>
      <c r="BA3" s="43"/>
      <c r="BB3" s="44"/>
      <c r="BC3" s="44"/>
      <c r="BD3" s="43"/>
      <c r="BE3" s="43"/>
      <c r="BF3" s="44"/>
      <c r="BG3" s="44"/>
      <c r="BH3" s="44"/>
      <c r="BI3" s="44"/>
      <c r="BJ3" s="44"/>
      <c r="BK3" s="44"/>
      <c r="BL3" s="44"/>
      <c r="BM3" s="44"/>
      <c r="BN3" s="44"/>
      <c r="BO3" s="44"/>
      <c r="BP3" s="44"/>
      <c r="BQ3" s="44"/>
      <c r="BR3" s="44"/>
      <c r="BS3" s="44"/>
      <c r="BT3" s="44"/>
      <c r="BU3" s="256"/>
      <c r="BV3" s="256"/>
      <c r="BW3" s="43"/>
      <c r="BX3" s="43"/>
      <c r="BY3" s="43"/>
      <c r="BZ3" s="43"/>
      <c r="CA3" s="43"/>
      <c r="CB3" s="43"/>
      <c r="CC3" s="43"/>
      <c r="CD3" s="43"/>
      <c r="CE3" s="43"/>
      <c r="CF3" s="43"/>
      <c r="CG3" s="336" t="s">
        <v>619</v>
      </c>
      <c r="CH3" s="43"/>
      <c r="CI3" s="43"/>
      <c r="CJ3" s="43"/>
      <c r="CK3" s="43"/>
      <c r="CL3" s="43"/>
      <c r="CM3" s="43"/>
    </row>
    <row r="4" spans="1:96">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O4" s="39"/>
      <c r="AP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W4" s="39"/>
      <c r="BX4" s="39"/>
      <c r="BY4" s="39"/>
      <c r="BZ4" s="39"/>
      <c r="CA4" s="39"/>
      <c r="CB4" s="39"/>
      <c r="CC4" s="39"/>
      <c r="CD4" s="39"/>
      <c r="CE4" s="39"/>
      <c r="CF4" s="39"/>
      <c r="CG4" s="39"/>
      <c r="CH4" s="39"/>
      <c r="CI4" s="39"/>
      <c r="CJ4" s="39"/>
      <c r="CK4" s="39"/>
      <c r="CL4" s="39"/>
      <c r="CM4" s="39"/>
    </row>
    <row r="5" spans="1:96" ht="19.5" customHeight="1" thickBot="1">
      <c r="B5" s="45" t="s">
        <v>551</v>
      </c>
      <c r="C5" s="46" t="s">
        <v>240</v>
      </c>
      <c r="D5" s="46" t="s">
        <v>240</v>
      </c>
      <c r="E5" s="46" t="s">
        <v>240</v>
      </c>
      <c r="F5" s="46" t="s">
        <v>240</v>
      </c>
      <c r="G5" s="46" t="s">
        <v>240</v>
      </c>
      <c r="H5" s="46" t="s">
        <v>240</v>
      </c>
      <c r="I5" s="46" t="s">
        <v>240</v>
      </c>
      <c r="J5" s="46" t="s">
        <v>240</v>
      </c>
      <c r="K5" s="46" t="s">
        <v>240</v>
      </c>
      <c r="L5" s="46" t="s">
        <v>240</v>
      </c>
      <c r="M5" s="46" t="s">
        <v>240</v>
      </c>
      <c r="N5" s="46" t="s">
        <v>240</v>
      </c>
      <c r="O5" s="46" t="s">
        <v>240</v>
      </c>
      <c r="P5" s="46" t="s">
        <v>240</v>
      </c>
      <c r="Q5" s="46" t="s">
        <v>240</v>
      </c>
      <c r="R5" s="46" t="s">
        <v>240</v>
      </c>
      <c r="S5" s="46" t="s">
        <v>240</v>
      </c>
      <c r="T5" s="46" t="s">
        <v>240</v>
      </c>
      <c r="U5" s="46" t="s">
        <v>240</v>
      </c>
      <c r="V5" s="46" t="s">
        <v>240</v>
      </c>
      <c r="W5" s="46" t="s">
        <v>240</v>
      </c>
      <c r="X5" s="46" t="s">
        <v>240</v>
      </c>
      <c r="Y5" s="46" t="s">
        <v>240</v>
      </c>
      <c r="Z5" s="46" t="s">
        <v>240</v>
      </c>
      <c r="AA5" s="46" t="s">
        <v>240</v>
      </c>
      <c r="AB5" s="46" t="s">
        <v>240</v>
      </c>
      <c r="AC5" s="46" t="s">
        <v>240</v>
      </c>
      <c r="AD5" s="46" t="s">
        <v>240</v>
      </c>
      <c r="AE5" s="46" t="s">
        <v>240</v>
      </c>
      <c r="AF5" s="46" t="s">
        <v>240</v>
      </c>
      <c r="AG5" s="46" t="s">
        <v>240</v>
      </c>
      <c r="AH5" s="46" t="s">
        <v>240</v>
      </c>
      <c r="AI5" s="46" t="s">
        <v>240</v>
      </c>
      <c r="AJ5" s="30"/>
      <c r="AK5" s="46" t="s">
        <v>239</v>
      </c>
      <c r="AL5" s="46" t="s">
        <v>239</v>
      </c>
      <c r="AM5" s="46" t="s">
        <v>239</v>
      </c>
      <c r="AN5" s="46" t="s">
        <v>239</v>
      </c>
      <c r="AO5" s="46" t="s">
        <v>239</v>
      </c>
      <c r="AP5" s="46" t="s">
        <v>239</v>
      </c>
      <c r="AQ5" s="46" t="s">
        <v>239</v>
      </c>
      <c r="AR5" s="46" t="s">
        <v>239</v>
      </c>
      <c r="AS5" s="46" t="s">
        <v>239</v>
      </c>
      <c r="AT5" s="46" t="s">
        <v>239</v>
      </c>
      <c r="AU5" s="46" t="s">
        <v>239</v>
      </c>
      <c r="AV5" s="46" t="s">
        <v>239</v>
      </c>
      <c r="AW5" s="46" t="s">
        <v>239</v>
      </c>
      <c r="AX5" s="46" t="s">
        <v>239</v>
      </c>
      <c r="AY5" s="46" t="s">
        <v>239</v>
      </c>
      <c r="AZ5" s="46" t="s">
        <v>239</v>
      </c>
      <c r="BA5" s="46" t="s">
        <v>239</v>
      </c>
      <c r="BB5" s="46" t="s">
        <v>239</v>
      </c>
      <c r="BC5" s="46" t="s">
        <v>239</v>
      </c>
      <c r="BD5" s="46" t="s">
        <v>239</v>
      </c>
      <c r="BE5" s="46" t="s">
        <v>239</v>
      </c>
      <c r="BF5" s="46" t="s">
        <v>239</v>
      </c>
      <c r="BG5" s="46" t="s">
        <v>239</v>
      </c>
      <c r="BH5" s="46" t="s">
        <v>239</v>
      </c>
      <c r="BI5" s="46" t="s">
        <v>239</v>
      </c>
      <c r="BJ5" s="46" t="s">
        <v>239</v>
      </c>
      <c r="BK5" s="46" t="s">
        <v>239</v>
      </c>
      <c r="BL5" s="46" t="s">
        <v>239</v>
      </c>
      <c r="BM5" s="46" t="s">
        <v>239</v>
      </c>
      <c r="BN5" s="46" t="s">
        <v>239</v>
      </c>
      <c r="BO5" s="46" t="s">
        <v>239</v>
      </c>
      <c r="BP5" s="46" t="s">
        <v>239</v>
      </c>
      <c r="BQ5" s="46" t="s">
        <v>239</v>
      </c>
      <c r="BR5" s="46" t="s">
        <v>239</v>
      </c>
      <c r="BS5" s="46" t="s">
        <v>239</v>
      </c>
      <c r="BT5" s="46" t="s">
        <v>239</v>
      </c>
      <c r="BU5" s="46" t="s">
        <v>239</v>
      </c>
      <c r="BV5" s="46" t="s">
        <v>239</v>
      </c>
      <c r="BW5" s="46" t="s">
        <v>239</v>
      </c>
      <c r="BX5" s="46" t="s">
        <v>239</v>
      </c>
      <c r="BY5" s="46" t="s">
        <v>239</v>
      </c>
      <c r="BZ5" s="46" t="s">
        <v>239</v>
      </c>
      <c r="CA5" s="46" t="s">
        <v>239</v>
      </c>
      <c r="CB5" s="46" t="s">
        <v>239</v>
      </c>
      <c r="CC5" s="46" t="s">
        <v>239</v>
      </c>
      <c r="CD5" s="46" t="s">
        <v>239</v>
      </c>
      <c r="CE5" s="46" t="s">
        <v>239</v>
      </c>
      <c r="CF5" s="46" t="s">
        <v>239</v>
      </c>
      <c r="CG5" s="46" t="s">
        <v>239</v>
      </c>
      <c r="CH5" s="46" t="s">
        <v>239</v>
      </c>
      <c r="CI5" s="46" t="s">
        <v>239</v>
      </c>
      <c r="CJ5" s="46" t="s">
        <v>239</v>
      </c>
      <c r="CK5" s="46" t="str">
        <f>CJ5</f>
        <v>Regulatory</v>
      </c>
      <c r="CL5" s="46" t="s">
        <v>239</v>
      </c>
      <c r="CM5" s="46" t="s">
        <v>239</v>
      </c>
      <c r="CN5" s="46" t="s">
        <v>239</v>
      </c>
      <c r="CO5" s="46" t="s">
        <v>239</v>
      </c>
      <c r="CP5" s="46" t="s">
        <v>239</v>
      </c>
      <c r="CQ5" s="46" t="s">
        <v>239</v>
      </c>
      <c r="CR5" s="46" t="s">
        <v>239</v>
      </c>
    </row>
    <row r="6" spans="1:96" ht="5.0999999999999996" customHeight="1">
      <c r="B6" s="47"/>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9"/>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U6" s="39"/>
      <c r="BV6" s="39"/>
      <c r="BW6" s="48"/>
      <c r="BX6" s="48"/>
      <c r="BY6" s="48"/>
      <c r="BZ6" s="48"/>
      <c r="CA6" s="48"/>
      <c r="CB6" s="48"/>
      <c r="CC6" s="48"/>
      <c r="CD6" s="48"/>
      <c r="CE6" s="48"/>
      <c r="CF6" s="48"/>
      <c r="CG6" s="48"/>
      <c r="CH6" s="48"/>
      <c r="CI6" s="48"/>
      <c r="CJ6" s="48"/>
      <c r="CK6" s="48"/>
      <c r="CL6" s="48"/>
      <c r="CM6" s="48"/>
    </row>
    <row r="7" spans="1:96" ht="16.5" customHeight="1">
      <c r="B7" s="125" t="s">
        <v>554</v>
      </c>
      <c r="C7" s="126" t="s">
        <v>648</v>
      </c>
      <c r="D7" s="126" t="s">
        <v>648</v>
      </c>
      <c r="E7" s="126" t="s">
        <v>649</v>
      </c>
      <c r="F7" s="126" t="s">
        <v>650</v>
      </c>
      <c r="G7" s="126" t="s">
        <v>651</v>
      </c>
      <c r="H7" s="126" t="s">
        <v>652</v>
      </c>
      <c r="I7" s="126" t="s">
        <v>653</v>
      </c>
      <c r="J7" s="126" t="s">
        <v>654</v>
      </c>
      <c r="K7" s="126" t="s">
        <v>655</v>
      </c>
      <c r="L7" s="126" t="s">
        <v>656</v>
      </c>
      <c r="M7" s="126" t="s">
        <v>657</v>
      </c>
      <c r="N7" s="126" t="s">
        <v>658</v>
      </c>
      <c r="O7" s="126" t="s">
        <v>659</v>
      </c>
      <c r="P7" s="126" t="s">
        <v>660</v>
      </c>
      <c r="Q7" s="126" t="s">
        <v>661</v>
      </c>
      <c r="R7" s="126" t="s">
        <v>662</v>
      </c>
      <c r="S7" s="126" t="s">
        <v>663</v>
      </c>
      <c r="T7" s="126" t="s">
        <v>664</v>
      </c>
      <c r="U7" s="126" t="s">
        <v>665</v>
      </c>
      <c r="V7" s="126" t="s">
        <v>666</v>
      </c>
      <c r="W7" s="126" t="s">
        <v>667</v>
      </c>
      <c r="X7" s="126" t="s">
        <v>668</v>
      </c>
      <c r="Y7" s="126" t="s">
        <v>669</v>
      </c>
      <c r="Z7" s="126" t="s">
        <v>670</v>
      </c>
      <c r="AA7" s="126" t="s">
        <v>671</v>
      </c>
      <c r="AB7" s="126" t="s">
        <v>672</v>
      </c>
      <c r="AC7" s="126" t="s">
        <v>186</v>
      </c>
      <c r="AD7" s="126" t="s">
        <v>673</v>
      </c>
      <c r="AE7" s="126" t="s">
        <v>674</v>
      </c>
      <c r="AF7" s="126" t="s">
        <v>675</v>
      </c>
      <c r="AG7" s="126" t="s">
        <v>185</v>
      </c>
      <c r="AH7" s="126" t="s">
        <v>1086</v>
      </c>
      <c r="AI7" s="126" t="s">
        <v>1112</v>
      </c>
      <c r="AJ7" s="50"/>
      <c r="AK7" s="126" t="s">
        <v>620</v>
      </c>
      <c r="AL7" s="126" t="s">
        <v>621</v>
      </c>
      <c r="AM7" s="126" t="s">
        <v>622</v>
      </c>
      <c r="AN7" s="126" t="s">
        <v>623</v>
      </c>
      <c r="AO7" s="126" t="s">
        <v>624</v>
      </c>
      <c r="AP7" s="126" t="s">
        <v>625</v>
      </c>
      <c r="AQ7" s="126" t="s">
        <v>626</v>
      </c>
      <c r="AR7" s="126" t="s">
        <v>627</v>
      </c>
      <c r="AS7" s="126" t="s">
        <v>628</v>
      </c>
      <c r="AT7" s="126" t="s">
        <v>629</v>
      </c>
      <c r="AU7" s="126" t="s">
        <v>630</v>
      </c>
      <c r="AV7" s="126" t="s">
        <v>631</v>
      </c>
      <c r="AW7" s="126" t="s">
        <v>632</v>
      </c>
      <c r="AX7" s="126" t="s">
        <v>633</v>
      </c>
      <c r="AY7" s="126" t="s">
        <v>634</v>
      </c>
      <c r="AZ7" s="126" t="s">
        <v>635</v>
      </c>
      <c r="BA7" s="126" t="s">
        <v>636</v>
      </c>
      <c r="BB7" s="126" t="s">
        <v>637</v>
      </c>
      <c r="BC7" s="126" t="s">
        <v>638</v>
      </c>
      <c r="BD7" s="126" t="s">
        <v>639</v>
      </c>
      <c r="BE7" s="126" t="s">
        <v>640</v>
      </c>
      <c r="BF7" s="126" t="s">
        <v>641</v>
      </c>
      <c r="BG7" s="126" t="s">
        <v>642</v>
      </c>
      <c r="BH7" s="126" t="s">
        <v>643</v>
      </c>
      <c r="BI7" s="126" t="s">
        <v>644</v>
      </c>
      <c r="BJ7" s="126" t="s">
        <v>645</v>
      </c>
      <c r="BK7" s="126" t="s">
        <v>646</v>
      </c>
      <c r="BL7" s="126" t="s">
        <v>647</v>
      </c>
      <c r="BM7" s="126" t="s">
        <v>648</v>
      </c>
      <c r="BN7" s="126" t="s">
        <v>649</v>
      </c>
      <c r="BO7" s="126" t="s">
        <v>650</v>
      </c>
      <c r="BP7" s="126" t="s">
        <v>651</v>
      </c>
      <c r="BQ7" s="126" t="s">
        <v>652</v>
      </c>
      <c r="BR7" s="126" t="s">
        <v>653</v>
      </c>
      <c r="BS7" s="126" t="s">
        <v>654</v>
      </c>
      <c r="BT7" s="126" t="s">
        <v>655</v>
      </c>
      <c r="BU7" s="126" t="s">
        <v>676</v>
      </c>
      <c r="BV7" s="126" t="s">
        <v>657</v>
      </c>
      <c r="BW7" s="126" t="s">
        <v>658</v>
      </c>
      <c r="BX7" s="126" t="s">
        <v>659</v>
      </c>
      <c r="BY7" s="126" t="s">
        <v>660</v>
      </c>
      <c r="BZ7" s="126" t="s">
        <v>661</v>
      </c>
      <c r="CA7" s="126" t="s">
        <v>662</v>
      </c>
      <c r="CB7" s="126" t="s">
        <v>663</v>
      </c>
      <c r="CC7" s="126" t="s">
        <v>664</v>
      </c>
      <c r="CD7" s="126" t="s">
        <v>665</v>
      </c>
      <c r="CE7" s="126" t="s">
        <v>666</v>
      </c>
      <c r="CF7" s="126" t="s">
        <v>667</v>
      </c>
      <c r="CG7" s="126" t="s">
        <v>668</v>
      </c>
      <c r="CH7" s="126" t="s">
        <v>669</v>
      </c>
      <c r="CI7" s="126" t="s">
        <v>670</v>
      </c>
      <c r="CJ7" s="126" t="s">
        <v>677</v>
      </c>
      <c r="CK7" s="126" t="s">
        <v>672</v>
      </c>
      <c r="CL7" s="126" t="s">
        <v>186</v>
      </c>
      <c r="CM7" s="126" t="s">
        <v>673</v>
      </c>
      <c r="CN7" s="126" t="s">
        <v>674</v>
      </c>
      <c r="CO7" s="126" t="s">
        <v>675</v>
      </c>
      <c r="CP7" s="126" t="s">
        <v>185</v>
      </c>
      <c r="CQ7" s="126" t="s">
        <v>1086</v>
      </c>
      <c r="CR7" s="126" t="s">
        <v>1112</v>
      </c>
    </row>
    <row r="8" spans="1:96" ht="5.0999999999999996" customHeight="1">
      <c r="B8" s="23"/>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3"/>
      <c r="AK8" s="47"/>
      <c r="AL8" s="47"/>
      <c r="AM8" s="47"/>
      <c r="AN8" s="47"/>
      <c r="AO8" s="51"/>
      <c r="AP8" s="39"/>
      <c r="AQ8" s="48"/>
      <c r="AR8" s="47"/>
      <c r="AS8" s="47"/>
      <c r="AT8" s="51"/>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257"/>
      <c r="BV8" s="257"/>
      <c r="BW8" s="52"/>
      <c r="BX8" s="52"/>
      <c r="BY8" s="52"/>
      <c r="BZ8" s="52"/>
      <c r="CA8" s="52"/>
      <c r="CB8" s="52"/>
      <c r="CC8" s="257"/>
      <c r="CD8" s="257"/>
      <c r="CE8" s="257"/>
      <c r="CF8" s="257"/>
      <c r="CG8" s="257"/>
      <c r="CH8" s="257"/>
      <c r="CI8" s="257"/>
      <c r="CJ8" s="257"/>
      <c r="CK8" s="257"/>
      <c r="CL8" s="257"/>
      <c r="CM8" s="257"/>
    </row>
    <row r="9" spans="1:96" ht="15" customHeight="1">
      <c r="B9" s="117" t="s">
        <v>555</v>
      </c>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56"/>
      <c r="AK9" s="118"/>
      <c r="AL9" s="118"/>
      <c r="AM9" s="118"/>
      <c r="AN9" s="118"/>
      <c r="AO9" s="119"/>
      <c r="AP9" s="120"/>
      <c r="AQ9" s="118"/>
      <c r="AR9" s="118"/>
      <c r="AS9" s="116"/>
      <c r="AT9" s="119"/>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235"/>
      <c r="BT9" s="235"/>
      <c r="BU9" s="235"/>
      <c r="BV9" s="235"/>
      <c r="BW9" s="121"/>
      <c r="BX9" s="121"/>
      <c r="BY9" s="121"/>
      <c r="BZ9" s="121"/>
      <c r="CA9" s="121"/>
      <c r="CB9" s="121"/>
      <c r="CC9" s="235"/>
      <c r="CD9" s="235"/>
      <c r="CE9" s="235"/>
      <c r="CF9" s="235"/>
      <c r="CG9" s="235"/>
      <c r="CH9" s="235"/>
      <c r="CI9" s="235"/>
      <c r="CJ9" s="235"/>
      <c r="CK9" s="235"/>
      <c r="CL9" s="235"/>
      <c r="CM9" s="235"/>
      <c r="CN9" s="235"/>
      <c r="CO9" s="235"/>
      <c r="CP9" s="235"/>
      <c r="CQ9" s="235"/>
      <c r="CR9" s="235"/>
    </row>
    <row r="10" spans="1:96" ht="16.5" customHeight="1">
      <c r="B10" s="22" t="s">
        <v>188</v>
      </c>
      <c r="C10" s="55"/>
      <c r="D10" s="55"/>
      <c r="E10" s="55"/>
      <c r="F10" s="55"/>
      <c r="G10" s="55"/>
      <c r="H10" s="55"/>
      <c r="I10" s="55"/>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57"/>
      <c r="AK10" s="55">
        <v>204334</v>
      </c>
      <c r="AL10" s="55">
        <v>412818</v>
      </c>
      <c r="AM10" s="55">
        <v>641514</v>
      </c>
      <c r="AN10" s="55">
        <v>893565</v>
      </c>
      <c r="AO10" s="55">
        <v>249781.90760705716</v>
      </c>
      <c r="AP10" s="55">
        <v>499462.39399999997</v>
      </c>
      <c r="AQ10" s="55">
        <v>865728</v>
      </c>
      <c r="AR10" s="55">
        <v>1234253</v>
      </c>
      <c r="AS10" s="55">
        <v>368871.56018436636</v>
      </c>
      <c r="AT10" s="55">
        <v>737763</v>
      </c>
      <c r="AU10" s="55">
        <v>1125028</v>
      </c>
      <c r="AV10" s="55">
        <v>1517555</v>
      </c>
      <c r="AW10" s="55">
        <v>392769</v>
      </c>
      <c r="AX10" s="55">
        <v>787522</v>
      </c>
      <c r="AY10" s="55">
        <v>1215662</v>
      </c>
      <c r="AZ10" s="55">
        <v>1643782</v>
      </c>
      <c r="BA10" s="55">
        <v>428169</v>
      </c>
      <c r="BB10" s="55">
        <v>856507</v>
      </c>
      <c r="BC10" s="55">
        <v>1303941</v>
      </c>
      <c r="BD10" s="55">
        <v>1751242</v>
      </c>
      <c r="BE10" s="55">
        <v>447441</v>
      </c>
      <c r="BF10" s="55">
        <v>894886</v>
      </c>
      <c r="BG10" s="55">
        <v>1375646</v>
      </c>
      <c r="BH10" s="55">
        <v>1856407</v>
      </c>
      <c r="BI10" s="55">
        <v>480760</v>
      </c>
      <c r="BJ10" s="55">
        <v>961521</v>
      </c>
      <c r="BK10" s="55">
        <v>1424571</v>
      </c>
      <c r="BL10" s="55">
        <v>1887621</v>
      </c>
      <c r="BM10" s="55">
        <v>463852</v>
      </c>
      <c r="BN10" s="55">
        <v>931600</v>
      </c>
      <c r="BO10" s="55">
        <v>1331372.0049999999</v>
      </c>
      <c r="BP10" s="55">
        <v>1710778.8045199998</v>
      </c>
      <c r="BQ10" s="55">
        <v>401970.81945999997</v>
      </c>
      <c r="BR10" s="55">
        <v>805949.24777999998</v>
      </c>
      <c r="BS10" s="223">
        <v>1181799458.6300001</v>
      </c>
      <c r="BT10" s="223">
        <v>1565807468.6600001</v>
      </c>
      <c r="BU10" s="223">
        <v>418693359.18000001</v>
      </c>
      <c r="BV10" s="223">
        <v>850012246.83000004</v>
      </c>
      <c r="BW10" s="199">
        <v>1288202143.0699999</v>
      </c>
      <c r="BX10" s="199">
        <v>1727645556.99</v>
      </c>
      <c r="BY10" s="199">
        <v>439685947.56999999</v>
      </c>
      <c r="BZ10" s="199">
        <v>879619900.98000002</v>
      </c>
      <c r="CA10" s="199">
        <v>1439499404</v>
      </c>
      <c r="CB10" s="199">
        <v>2039028359.5799999</v>
      </c>
      <c r="CC10" s="223">
        <v>600865404.38</v>
      </c>
      <c r="CD10" s="223">
        <v>1220044412.76</v>
      </c>
      <c r="CE10" s="223">
        <v>1865155502.49</v>
      </c>
      <c r="CF10" s="223">
        <v>2512065360.1500001</v>
      </c>
      <c r="CG10" s="223">
        <v>643551835.94180894</v>
      </c>
      <c r="CH10" s="223">
        <v>1317547002.4736199</v>
      </c>
      <c r="CI10" s="223">
        <v>1996611649.1479101</v>
      </c>
      <c r="CJ10" s="223">
        <v>2683218411.96</v>
      </c>
      <c r="CK10" s="223">
        <v>659525619.29428697</v>
      </c>
      <c r="CL10" s="223">
        <v>1310569809.8099999</v>
      </c>
      <c r="CM10" s="223">
        <v>1971006589.6099999</v>
      </c>
      <c r="CN10" s="223">
        <v>2630752817.5700002</v>
      </c>
      <c r="CO10" s="223">
        <v>669617128.84000003</v>
      </c>
      <c r="CP10" s="223">
        <v>1358361457.8900001</v>
      </c>
      <c r="CQ10" s="223">
        <v>2080196279.22</v>
      </c>
      <c r="CR10" s="223">
        <v>2805234376.4699998</v>
      </c>
    </row>
    <row r="11" spans="1:96">
      <c r="B11" s="115" t="s">
        <v>226</v>
      </c>
      <c r="C11" s="116">
        <v>139790</v>
      </c>
      <c r="D11" s="116">
        <v>139641</v>
      </c>
      <c r="E11" s="116">
        <v>279281</v>
      </c>
      <c r="F11" s="116">
        <v>427170</v>
      </c>
      <c r="G11" s="116">
        <v>573088</v>
      </c>
      <c r="H11" s="116">
        <v>145918.60559999998</v>
      </c>
      <c r="I11" s="116">
        <v>292031</v>
      </c>
      <c r="J11" s="224">
        <v>449607139.70999998</v>
      </c>
      <c r="K11" s="224">
        <v>607243594.09000003</v>
      </c>
      <c r="L11" s="224">
        <v>161252131.58000001</v>
      </c>
      <c r="M11" s="224">
        <v>326310735.05000001</v>
      </c>
      <c r="N11" s="224">
        <v>501136999.06999999</v>
      </c>
      <c r="O11" s="224">
        <v>676162289.41999996</v>
      </c>
      <c r="P11" s="224">
        <v>175029229.77000001</v>
      </c>
      <c r="Q11" s="224">
        <v>350058459.63</v>
      </c>
      <c r="R11" s="224">
        <v>585492021.65999997</v>
      </c>
      <c r="S11" s="224">
        <v>826012824.39999998</v>
      </c>
      <c r="T11" s="224">
        <v>239853111.86000001</v>
      </c>
      <c r="U11" s="224">
        <v>479762640.99000001</v>
      </c>
      <c r="V11" s="224">
        <v>745742651.86000001</v>
      </c>
      <c r="W11" s="224">
        <v>1008548331.11</v>
      </c>
      <c r="X11" s="224">
        <v>266860517.06637597</v>
      </c>
      <c r="Y11" s="224">
        <v>542226039.79275298</v>
      </c>
      <c r="Z11" s="224">
        <v>808967257.35893798</v>
      </c>
      <c r="AA11" s="224">
        <v>1077061754.4400001</v>
      </c>
      <c r="AB11" s="224">
        <v>267404406.19618499</v>
      </c>
      <c r="AC11" s="224">
        <v>534808178.63</v>
      </c>
      <c r="AD11" s="224">
        <v>803578129.69000006</v>
      </c>
      <c r="AE11" s="224">
        <v>1071732383.11</v>
      </c>
      <c r="AF11" s="224">
        <v>268254239.59999999</v>
      </c>
      <c r="AG11" s="224">
        <v>536653543.38</v>
      </c>
      <c r="AH11" s="224">
        <v>823606000</v>
      </c>
      <c r="AI11" s="224">
        <v>1110833758.5599999</v>
      </c>
      <c r="AJ11" s="57"/>
      <c r="AK11" s="116">
        <v>0</v>
      </c>
      <c r="AL11" s="116">
        <v>0</v>
      </c>
      <c r="AM11" s="116">
        <v>0</v>
      </c>
      <c r="AN11" s="116">
        <v>0</v>
      </c>
      <c r="AO11" s="116">
        <v>0</v>
      </c>
      <c r="AP11" s="116">
        <v>0</v>
      </c>
      <c r="AQ11" s="116">
        <v>0</v>
      </c>
      <c r="AR11" s="116">
        <v>0</v>
      </c>
      <c r="AS11" s="116"/>
      <c r="AT11" s="116"/>
      <c r="AU11" s="116"/>
      <c r="AV11" s="116">
        <v>0</v>
      </c>
      <c r="AW11" s="116">
        <v>0</v>
      </c>
      <c r="AX11" s="116"/>
      <c r="AY11" s="116">
        <v>0</v>
      </c>
      <c r="AZ11" s="116">
        <v>0</v>
      </c>
      <c r="BA11" s="116">
        <v>0</v>
      </c>
      <c r="BB11" s="116">
        <v>0</v>
      </c>
      <c r="BC11" s="116">
        <v>0</v>
      </c>
      <c r="BD11" s="116">
        <v>0</v>
      </c>
      <c r="BE11" s="116">
        <v>0</v>
      </c>
      <c r="BF11" s="116">
        <v>0</v>
      </c>
      <c r="BG11" s="116">
        <v>0</v>
      </c>
      <c r="BH11" s="116"/>
      <c r="BI11" s="116">
        <v>0</v>
      </c>
      <c r="BJ11" s="116">
        <v>0</v>
      </c>
      <c r="BK11" s="116">
        <v>0</v>
      </c>
      <c r="BL11" s="116">
        <v>0</v>
      </c>
      <c r="BM11" s="116">
        <v>0</v>
      </c>
      <c r="BN11" s="116">
        <v>0</v>
      </c>
      <c r="BO11" s="116">
        <v>0</v>
      </c>
      <c r="BP11" s="116">
        <v>0</v>
      </c>
      <c r="BQ11" s="116">
        <v>0</v>
      </c>
      <c r="BR11" s="116">
        <v>0</v>
      </c>
      <c r="BS11" s="239">
        <v>0</v>
      </c>
      <c r="BT11" s="239">
        <v>0</v>
      </c>
      <c r="BU11" s="239">
        <v>0</v>
      </c>
      <c r="BV11" s="239">
        <v>0</v>
      </c>
      <c r="BW11" s="224"/>
      <c r="BX11" s="224"/>
      <c r="BY11" s="224"/>
      <c r="BZ11" s="239">
        <v>0</v>
      </c>
      <c r="CA11" s="239">
        <v>0</v>
      </c>
      <c r="CB11" s="239">
        <v>0</v>
      </c>
      <c r="CC11" s="239">
        <v>0</v>
      </c>
      <c r="CD11" s="239">
        <v>0</v>
      </c>
      <c r="CE11" s="239">
        <v>0</v>
      </c>
      <c r="CF11" s="239">
        <v>0</v>
      </c>
      <c r="CG11" s="239">
        <v>0</v>
      </c>
      <c r="CH11" s="239">
        <v>0</v>
      </c>
      <c r="CI11" s="239">
        <v>0</v>
      </c>
      <c r="CJ11" s="239">
        <v>0</v>
      </c>
      <c r="CK11" s="239">
        <v>0</v>
      </c>
      <c r="CL11" s="239">
        <v>0</v>
      </c>
      <c r="CM11" s="239">
        <v>0</v>
      </c>
      <c r="CN11" s="239">
        <v>0</v>
      </c>
      <c r="CO11" s="239">
        <v>0</v>
      </c>
      <c r="CP11" s="239">
        <v>0</v>
      </c>
      <c r="CQ11" s="239">
        <v>0</v>
      </c>
      <c r="CR11" s="239">
        <v>0</v>
      </c>
    </row>
    <row r="12" spans="1:96">
      <c r="B12" s="22" t="s">
        <v>678</v>
      </c>
      <c r="C12" s="55">
        <v>130996</v>
      </c>
      <c r="D12" s="55">
        <v>127771</v>
      </c>
      <c r="E12" s="55">
        <v>251820</v>
      </c>
      <c r="F12" s="55">
        <v>382271</v>
      </c>
      <c r="G12" s="55">
        <v>507546.62686999998</v>
      </c>
      <c r="H12" s="55">
        <v>124740.00753</v>
      </c>
      <c r="I12" s="55">
        <v>249476</v>
      </c>
      <c r="J12" s="223">
        <v>377947366.47000003</v>
      </c>
      <c r="K12" s="223">
        <v>505078372</v>
      </c>
      <c r="L12" s="223">
        <f>'[17]DRE IFRS e REG'!$U$29</f>
        <v>163939000</v>
      </c>
      <c r="M12" s="223">
        <v>312977473.13999999</v>
      </c>
      <c r="N12" s="223">
        <v>476981425.72000003</v>
      </c>
      <c r="O12" s="223">
        <v>657818487.91999996</v>
      </c>
      <c r="P12" s="223">
        <v>187001010.11000001</v>
      </c>
      <c r="Q12" s="223">
        <v>373848205.52999997</v>
      </c>
      <c r="R12" s="223">
        <v>572853761.89999998</v>
      </c>
      <c r="S12" s="223">
        <v>807358194.28999996</v>
      </c>
      <c r="T12" s="223">
        <v>254078401.03999999</v>
      </c>
      <c r="U12" s="223">
        <v>518079082.89999998</v>
      </c>
      <c r="V12" s="223">
        <v>787516036.01999998</v>
      </c>
      <c r="W12" s="223">
        <v>1047880055.48</v>
      </c>
      <c r="X12" s="223">
        <v>264516463.47231299</v>
      </c>
      <c r="Y12" s="223">
        <v>550390554.98983097</v>
      </c>
      <c r="Z12" s="223">
        <v>836747403.08808994</v>
      </c>
      <c r="AA12" s="223">
        <v>1131350516.9100001</v>
      </c>
      <c r="AB12" s="223">
        <v>286021290.52311993</v>
      </c>
      <c r="AC12" s="223">
        <v>571392160.29999995</v>
      </c>
      <c r="AD12" s="223">
        <v>858537824.38999999</v>
      </c>
      <c r="AE12" s="223">
        <v>1144630784.8800001</v>
      </c>
      <c r="AF12" s="223">
        <v>291839186.72000003</v>
      </c>
      <c r="AG12" s="223">
        <v>588170678.88999999</v>
      </c>
      <c r="AH12" s="223">
        <v>883989000</v>
      </c>
      <c r="AI12" s="223">
        <v>1178752528.01</v>
      </c>
      <c r="AJ12" s="57"/>
      <c r="AK12" s="55">
        <v>0</v>
      </c>
      <c r="AL12" s="55">
        <v>0</v>
      </c>
      <c r="AM12" s="55">
        <v>0</v>
      </c>
      <c r="AN12" s="55">
        <v>0</v>
      </c>
      <c r="AO12" s="55">
        <v>0</v>
      </c>
      <c r="AP12" s="55">
        <v>0</v>
      </c>
      <c r="AQ12" s="55">
        <v>0</v>
      </c>
      <c r="AR12" s="55">
        <v>0</v>
      </c>
      <c r="AS12" s="55"/>
      <c r="AT12" s="55"/>
      <c r="AU12" s="55"/>
      <c r="AV12" s="55">
        <v>0</v>
      </c>
      <c r="AW12" s="55">
        <v>0</v>
      </c>
      <c r="AX12" s="55"/>
      <c r="AY12" s="55">
        <v>0</v>
      </c>
      <c r="AZ12" s="55">
        <v>0</v>
      </c>
      <c r="BA12" s="55">
        <v>0</v>
      </c>
      <c r="BB12" s="55">
        <v>0</v>
      </c>
      <c r="BC12" s="55">
        <v>0</v>
      </c>
      <c r="BD12" s="55">
        <v>0</v>
      </c>
      <c r="BE12" s="55">
        <v>0</v>
      </c>
      <c r="BF12" s="55">
        <v>0</v>
      </c>
      <c r="BG12" s="55">
        <v>0</v>
      </c>
      <c r="BH12" s="55"/>
      <c r="BI12" s="55">
        <v>0</v>
      </c>
      <c r="BJ12" s="55">
        <v>0</v>
      </c>
      <c r="BK12" s="55">
        <v>0</v>
      </c>
      <c r="BL12" s="55">
        <v>0</v>
      </c>
      <c r="BM12" s="55">
        <v>0</v>
      </c>
      <c r="BN12" s="55">
        <v>0</v>
      </c>
      <c r="BO12" s="55">
        <v>0</v>
      </c>
      <c r="BP12" s="55">
        <v>0</v>
      </c>
      <c r="BQ12" s="55">
        <v>0</v>
      </c>
      <c r="BR12" s="55">
        <v>0</v>
      </c>
      <c r="BS12" s="240">
        <v>0</v>
      </c>
      <c r="BT12" s="240">
        <v>0</v>
      </c>
      <c r="BU12" s="240">
        <v>0</v>
      </c>
      <c r="BV12" s="240">
        <v>0</v>
      </c>
      <c r="BW12" s="223"/>
      <c r="BX12" s="223"/>
      <c r="BY12" s="223"/>
      <c r="BZ12" s="240">
        <v>0</v>
      </c>
      <c r="CA12" s="240">
        <v>0</v>
      </c>
      <c r="CB12" s="240">
        <v>0</v>
      </c>
      <c r="CC12" s="240">
        <v>0</v>
      </c>
      <c r="CD12" s="240">
        <v>0</v>
      </c>
      <c r="CE12" s="240">
        <v>0</v>
      </c>
      <c r="CF12" s="240">
        <v>0</v>
      </c>
      <c r="CG12" s="240">
        <v>0</v>
      </c>
      <c r="CH12" s="240">
        <v>0</v>
      </c>
      <c r="CI12" s="240">
        <v>0</v>
      </c>
      <c r="CJ12" s="240">
        <v>0</v>
      </c>
      <c r="CK12" s="240">
        <v>0</v>
      </c>
      <c r="CL12" s="240">
        <v>0</v>
      </c>
      <c r="CM12" s="240">
        <v>0</v>
      </c>
      <c r="CN12" s="240">
        <v>0</v>
      </c>
      <c r="CO12" s="240">
        <v>0</v>
      </c>
      <c r="CP12" s="240">
        <v>0</v>
      </c>
      <c r="CQ12" s="240">
        <v>0</v>
      </c>
      <c r="CR12" s="240">
        <v>0</v>
      </c>
    </row>
    <row r="13" spans="1:96">
      <c r="B13" s="115" t="s">
        <v>679</v>
      </c>
      <c r="C13" s="116">
        <v>68571</v>
      </c>
      <c r="D13" s="116">
        <v>38136</v>
      </c>
      <c r="E13" s="116">
        <v>172756</v>
      </c>
      <c r="F13" s="116">
        <v>278459</v>
      </c>
      <c r="G13" s="116">
        <v>347203.63971999998</v>
      </c>
      <c r="H13" s="116">
        <v>-2379.8446400000003</v>
      </c>
      <c r="I13" s="116">
        <v>111760</v>
      </c>
      <c r="J13" s="224">
        <v>128911970.19</v>
      </c>
      <c r="K13" s="224">
        <v>164411203.09</v>
      </c>
      <c r="L13" s="224">
        <f>'[17]DRE IFRS e REG'!$U$30</f>
        <v>77907000</v>
      </c>
      <c r="M13" s="224">
        <v>199970144.06</v>
      </c>
      <c r="N13" s="224">
        <v>514125704.29000002</v>
      </c>
      <c r="O13" s="224">
        <v>1007626214.55</v>
      </c>
      <c r="P13" s="224">
        <v>364847000</v>
      </c>
      <c r="Q13" s="224">
        <v>805862694.67999995</v>
      </c>
      <c r="R13" s="224">
        <v>982607582.80000007</v>
      </c>
      <c r="S13" s="224">
        <v>1216275846.3</v>
      </c>
      <c r="T13" s="224">
        <v>333161559.33999997</v>
      </c>
      <c r="U13" s="224">
        <v>679539458.74000001</v>
      </c>
      <c r="V13" s="224">
        <v>598259069.23000002</v>
      </c>
      <c r="W13" s="224">
        <v>565456935.77999997</v>
      </c>
      <c r="X13" s="224">
        <v>136094632.9516575</v>
      </c>
      <c r="Y13" s="224">
        <v>114528359.32705601</v>
      </c>
      <c r="Z13" s="224">
        <v>63746847.035441898</v>
      </c>
      <c r="AA13" s="224">
        <v>207586202.02000001</v>
      </c>
      <c r="AB13" s="224">
        <v>134902620.33374801</v>
      </c>
      <c r="AC13" s="224">
        <v>235328085.71000001</v>
      </c>
      <c r="AD13" s="224">
        <v>324842196.01999998</v>
      </c>
      <c r="AE13" s="224">
        <v>540872301.14999998</v>
      </c>
      <c r="AF13" s="224">
        <v>231530497.08000001</v>
      </c>
      <c r="AG13" s="224">
        <v>324521762.94</v>
      </c>
      <c r="AH13" s="224">
        <v>285060000</v>
      </c>
      <c r="AI13" s="224">
        <v>399501918.13999999</v>
      </c>
      <c r="AJ13" s="57"/>
      <c r="AK13" s="116"/>
      <c r="AL13" s="116"/>
      <c r="AM13" s="116"/>
      <c r="AN13" s="116"/>
      <c r="AO13" s="116"/>
      <c r="AP13" s="116"/>
      <c r="AQ13" s="116"/>
      <c r="AR13" s="116"/>
      <c r="AS13" s="116"/>
      <c r="AT13" s="116"/>
      <c r="AU13" s="116"/>
      <c r="AV13" s="116"/>
      <c r="AW13" s="116"/>
      <c r="AX13" s="116"/>
      <c r="AY13" s="116"/>
      <c r="AZ13" s="116"/>
      <c r="BA13" s="116"/>
      <c r="BB13" s="116"/>
      <c r="BC13" s="116"/>
      <c r="BD13" s="116"/>
      <c r="BE13" s="116">
        <v>0</v>
      </c>
      <c r="BF13" s="116">
        <v>0</v>
      </c>
      <c r="BG13" s="116">
        <v>0</v>
      </c>
      <c r="BH13" s="116"/>
      <c r="BI13" s="116">
        <v>0</v>
      </c>
      <c r="BJ13" s="116">
        <v>0</v>
      </c>
      <c r="BK13" s="116">
        <v>0</v>
      </c>
      <c r="BL13" s="116">
        <v>0</v>
      </c>
      <c r="BM13" s="116">
        <v>0</v>
      </c>
      <c r="BN13" s="116">
        <v>0</v>
      </c>
      <c r="BO13" s="116">
        <v>0</v>
      </c>
      <c r="BP13" s="116">
        <v>0</v>
      </c>
      <c r="BQ13" s="116">
        <v>0</v>
      </c>
      <c r="BR13" s="116">
        <v>0</v>
      </c>
      <c r="BS13" s="239">
        <v>0</v>
      </c>
      <c r="BT13" s="239">
        <v>0</v>
      </c>
      <c r="BU13" s="239">
        <v>0</v>
      </c>
      <c r="BV13" s="239">
        <v>0</v>
      </c>
      <c r="BW13" s="224"/>
      <c r="BX13" s="224"/>
      <c r="BY13" s="224"/>
      <c r="BZ13" s="239">
        <v>0</v>
      </c>
      <c r="CA13" s="239">
        <v>0</v>
      </c>
      <c r="CB13" s="239">
        <v>0</v>
      </c>
      <c r="CC13" s="239">
        <v>0</v>
      </c>
      <c r="CD13" s="239">
        <v>0</v>
      </c>
      <c r="CE13" s="239">
        <v>0</v>
      </c>
      <c r="CF13" s="239">
        <v>0</v>
      </c>
      <c r="CG13" s="239">
        <v>0</v>
      </c>
      <c r="CH13" s="239">
        <v>0</v>
      </c>
      <c r="CI13" s="239">
        <v>0</v>
      </c>
      <c r="CJ13" s="239">
        <v>0</v>
      </c>
      <c r="CK13" s="239">
        <v>0</v>
      </c>
      <c r="CL13" s="239">
        <v>0</v>
      </c>
      <c r="CM13" s="239">
        <v>0</v>
      </c>
      <c r="CN13" s="239">
        <v>0</v>
      </c>
      <c r="CO13" s="239">
        <v>0</v>
      </c>
      <c r="CP13" s="239">
        <v>0</v>
      </c>
      <c r="CQ13" s="239">
        <v>0</v>
      </c>
      <c r="CR13" s="239">
        <v>0</v>
      </c>
    </row>
    <row r="14" spans="1:96">
      <c r="B14" s="22" t="s">
        <v>232</v>
      </c>
      <c r="C14" s="55">
        <v>16851</v>
      </c>
      <c r="D14" s="55">
        <v>38136</v>
      </c>
      <c r="E14" s="55">
        <v>93181</v>
      </c>
      <c r="F14" s="55">
        <v>184148</v>
      </c>
      <c r="G14" s="55">
        <v>415403.44547999999</v>
      </c>
      <c r="H14" s="55">
        <v>111767.73581999999</v>
      </c>
      <c r="I14" s="55">
        <v>200513</v>
      </c>
      <c r="J14" s="223">
        <v>555074677.37</v>
      </c>
      <c r="K14" s="223">
        <v>752819000</v>
      </c>
      <c r="L14" s="223">
        <f>'[17]DRE IFRS e REG'!$U$31</f>
        <v>425178000</v>
      </c>
      <c r="M14" s="223">
        <v>739407015.13999999</v>
      </c>
      <c r="N14" s="223">
        <v>1107106364.0899999</v>
      </c>
      <c r="O14" s="223">
        <v>1523738804.5699999</v>
      </c>
      <c r="P14" s="223">
        <v>249178022.18000001</v>
      </c>
      <c r="Q14" s="223">
        <v>418973603.31999999</v>
      </c>
      <c r="R14" s="223">
        <v>827350346.42999995</v>
      </c>
      <c r="S14" s="223">
        <v>915031481.92999995</v>
      </c>
      <c r="T14" s="223">
        <v>49904788.57</v>
      </c>
      <c r="U14" s="223">
        <v>96003325.079999998</v>
      </c>
      <c r="V14" s="223">
        <v>147543748.25</v>
      </c>
      <c r="W14" s="223">
        <v>261469070.61000001</v>
      </c>
      <c r="X14" s="223">
        <v>75100469.180000007</v>
      </c>
      <c r="Y14" s="223">
        <v>260107661.37</v>
      </c>
      <c r="Z14" s="223">
        <v>491324624.44999999</v>
      </c>
      <c r="AA14" s="223">
        <v>1223672922.6300001</v>
      </c>
      <c r="AB14" s="223">
        <v>119098360.93000001</v>
      </c>
      <c r="AC14" s="223">
        <v>460505253.26999998</v>
      </c>
      <c r="AD14" s="223">
        <v>891344187.70000005</v>
      </c>
      <c r="AE14" s="223">
        <v>1309690661.6600001</v>
      </c>
      <c r="AF14" s="223">
        <v>267998645.36000001</v>
      </c>
      <c r="AG14" s="223">
        <v>942783480.01999998</v>
      </c>
      <c r="AH14" s="223">
        <v>1659727000</v>
      </c>
      <c r="AI14" s="223">
        <v>2299138230.5799999</v>
      </c>
      <c r="AJ14" s="57"/>
      <c r="AK14" s="55"/>
      <c r="AL14" s="55"/>
      <c r="AM14" s="55"/>
      <c r="AN14" s="55"/>
      <c r="AO14" s="55"/>
      <c r="AP14" s="55"/>
      <c r="AQ14" s="55">
        <v>0</v>
      </c>
      <c r="AR14" s="55">
        <v>0</v>
      </c>
      <c r="AS14" s="55"/>
      <c r="AT14" s="55"/>
      <c r="AU14" s="55"/>
      <c r="AV14" s="55">
        <v>0</v>
      </c>
      <c r="AW14" s="55">
        <v>0</v>
      </c>
      <c r="AX14" s="55"/>
      <c r="AY14" s="55">
        <v>0</v>
      </c>
      <c r="AZ14" s="55">
        <v>0</v>
      </c>
      <c r="BA14" s="55">
        <v>0</v>
      </c>
      <c r="BB14" s="55">
        <v>0</v>
      </c>
      <c r="BC14" s="55">
        <v>0</v>
      </c>
      <c r="BD14" s="55">
        <v>0</v>
      </c>
      <c r="BE14" s="55">
        <v>0</v>
      </c>
      <c r="BF14" s="55">
        <v>0</v>
      </c>
      <c r="BG14" s="55">
        <v>0</v>
      </c>
      <c r="BH14" s="55"/>
      <c r="BI14" s="55">
        <v>0</v>
      </c>
      <c r="BJ14" s="55">
        <v>0</v>
      </c>
      <c r="BK14" s="55">
        <v>0</v>
      </c>
      <c r="BL14" s="55">
        <v>0</v>
      </c>
      <c r="BM14" s="55">
        <v>0</v>
      </c>
      <c r="BN14" s="55">
        <v>0</v>
      </c>
      <c r="BO14" s="55">
        <v>0</v>
      </c>
      <c r="BP14" s="55">
        <v>0</v>
      </c>
      <c r="BQ14" s="55">
        <v>0</v>
      </c>
      <c r="BR14" s="55">
        <v>0</v>
      </c>
      <c r="BS14" s="240">
        <v>0</v>
      </c>
      <c r="BT14" s="240">
        <v>0</v>
      </c>
      <c r="BU14" s="240">
        <v>0</v>
      </c>
      <c r="BV14" s="240">
        <v>0</v>
      </c>
      <c r="BW14" s="223"/>
      <c r="BX14" s="223"/>
      <c r="BY14" s="223"/>
      <c r="BZ14" s="240">
        <v>0</v>
      </c>
      <c r="CA14" s="240">
        <v>0</v>
      </c>
      <c r="CB14" s="240">
        <v>0</v>
      </c>
      <c r="CC14" s="240">
        <v>0</v>
      </c>
      <c r="CD14" s="240">
        <v>0</v>
      </c>
      <c r="CE14" s="240">
        <v>0</v>
      </c>
      <c r="CF14" s="240">
        <v>0</v>
      </c>
      <c r="CG14" s="240">
        <v>0</v>
      </c>
      <c r="CH14" s="240">
        <v>0</v>
      </c>
      <c r="CI14" s="240">
        <v>0</v>
      </c>
      <c r="CJ14" s="240">
        <v>0</v>
      </c>
      <c r="CK14" s="240">
        <v>0</v>
      </c>
      <c r="CL14" s="240">
        <v>0</v>
      </c>
      <c r="CM14" s="240">
        <v>0</v>
      </c>
      <c r="CN14" s="240">
        <v>0</v>
      </c>
      <c r="CO14" s="240">
        <v>0</v>
      </c>
      <c r="CP14" s="240">
        <v>0</v>
      </c>
      <c r="CQ14" s="240">
        <v>0</v>
      </c>
      <c r="CR14" s="240">
        <v>0</v>
      </c>
    </row>
    <row r="15" spans="1:96">
      <c r="A15" s="58"/>
      <c r="B15" s="115" t="s">
        <v>190</v>
      </c>
      <c r="C15" s="116">
        <v>1317</v>
      </c>
      <c r="D15" s="116">
        <v>1316.9520500000001</v>
      </c>
      <c r="E15" s="116">
        <v>6534</v>
      </c>
      <c r="F15" s="116">
        <v>4934</v>
      </c>
      <c r="G15" s="116">
        <v>-14685.637059999999</v>
      </c>
      <c r="H15" s="116">
        <v>2636.6738</v>
      </c>
      <c r="I15" s="116">
        <v>5004</v>
      </c>
      <c r="J15" s="224">
        <v>7761990.3200000003</v>
      </c>
      <c r="K15" s="224">
        <v>15556247.34</v>
      </c>
      <c r="L15" s="224">
        <v>14018200.810000001</v>
      </c>
      <c r="M15" s="224">
        <v>20051210.609999999</v>
      </c>
      <c r="N15" s="224">
        <v>26634682.5</v>
      </c>
      <c r="O15" s="224">
        <v>32401594.07</v>
      </c>
      <c r="P15" s="224">
        <v>5808754.1900000004</v>
      </c>
      <c r="Q15" s="224">
        <v>11944694.57</v>
      </c>
      <c r="R15" s="224">
        <v>37407691.259999998</v>
      </c>
      <c r="S15" s="224">
        <v>23967116.32</v>
      </c>
      <c r="T15" s="224">
        <v>6854760.0099999998</v>
      </c>
      <c r="U15" s="224">
        <v>29889006.100000001</v>
      </c>
      <c r="V15" s="224">
        <v>37230024.899999999</v>
      </c>
      <c r="W15" s="224">
        <v>46209604.75</v>
      </c>
      <c r="X15" s="224">
        <v>7473336.2200000007</v>
      </c>
      <c r="Y15" s="224">
        <v>16855438.57</v>
      </c>
      <c r="Z15" s="224">
        <v>52536314.100000001</v>
      </c>
      <c r="AA15" s="224">
        <v>58513029</v>
      </c>
      <c r="AB15" s="224">
        <v>14062657.600000001</v>
      </c>
      <c r="AC15" s="224">
        <v>19643951.440000001</v>
      </c>
      <c r="AD15" s="224">
        <v>26072499.18</v>
      </c>
      <c r="AE15" s="224">
        <v>33619365.859999999</v>
      </c>
      <c r="AF15" s="224">
        <v>13619678.300000001</v>
      </c>
      <c r="AG15" s="224">
        <v>37218337.119999997</v>
      </c>
      <c r="AH15" s="224">
        <v>49893000</v>
      </c>
      <c r="AI15" s="224">
        <v>62173193.149999999</v>
      </c>
      <c r="AJ15" s="57"/>
      <c r="AK15" s="116">
        <v>96.632200000000012</v>
      </c>
      <c r="AL15" s="116">
        <v>193.24387999999817</v>
      </c>
      <c r="AM15" s="116">
        <v>407.03580999999758</v>
      </c>
      <c r="AN15" s="116">
        <v>1103</v>
      </c>
      <c r="AO15" s="116">
        <v>-363.90760705714763</v>
      </c>
      <c r="AP15" s="116">
        <v>-1426.605</v>
      </c>
      <c r="AQ15" s="116">
        <v>-8111</v>
      </c>
      <c r="AR15" s="116">
        <v>-23565</v>
      </c>
      <c r="AS15" s="116">
        <v>-8889.5601843663626</v>
      </c>
      <c r="AT15" s="116">
        <v>-15049</v>
      </c>
      <c r="AU15" s="116">
        <v>-11743</v>
      </c>
      <c r="AV15" s="116">
        <v>-10376</v>
      </c>
      <c r="AW15" s="116">
        <v>-5035</v>
      </c>
      <c r="AX15" s="116">
        <v>-5759</v>
      </c>
      <c r="AY15" s="116">
        <v>-11578</v>
      </c>
      <c r="AZ15" s="116">
        <v>-15442</v>
      </c>
      <c r="BA15" s="116">
        <v>-7255</v>
      </c>
      <c r="BB15" s="116">
        <v>-13768</v>
      </c>
      <c r="BC15" s="116">
        <v>-14466</v>
      </c>
      <c r="BD15" s="116">
        <v>-18670</v>
      </c>
      <c r="BE15" s="116">
        <v>-730</v>
      </c>
      <c r="BF15" s="116">
        <v>-15864</v>
      </c>
      <c r="BG15" s="116">
        <v>-16295</v>
      </c>
      <c r="BH15" s="116">
        <v>-17695</v>
      </c>
      <c r="BI15" s="116">
        <v>1133</v>
      </c>
      <c r="BJ15" s="116">
        <v>-2755</v>
      </c>
      <c r="BK15" s="116">
        <v>720</v>
      </c>
      <c r="BL15" s="116">
        <v>25900</v>
      </c>
      <c r="BM15" s="116">
        <v>515</v>
      </c>
      <c r="BN15" s="116">
        <v>1035</v>
      </c>
      <c r="BO15" s="116">
        <v>1357.461</v>
      </c>
      <c r="BP15" s="116">
        <v>2054</v>
      </c>
      <c r="BQ15" s="116">
        <v>388.94602000000003</v>
      </c>
      <c r="BR15" s="116">
        <v>711.60248000000001</v>
      </c>
      <c r="BS15" s="224">
        <v>961810.38</v>
      </c>
      <c r="BT15" s="224">
        <v>1212233.3999999999</v>
      </c>
      <c r="BU15" s="224">
        <v>250423.02</v>
      </c>
      <c r="BV15" s="224">
        <v>518473.29</v>
      </c>
      <c r="BW15" s="224">
        <v>-7838085.0700000003</v>
      </c>
      <c r="BX15" s="224">
        <v>-16505619.91</v>
      </c>
      <c r="BY15" s="224">
        <v>-8667534.8399999999</v>
      </c>
      <c r="BZ15" s="224">
        <v>725153.43</v>
      </c>
      <c r="CA15" s="224">
        <v>1102198.03</v>
      </c>
      <c r="CB15" s="224">
        <v>1394936.54</v>
      </c>
      <c r="CC15" s="224">
        <v>70059.570000000007</v>
      </c>
      <c r="CD15" s="224">
        <v>390132.57</v>
      </c>
      <c r="CE15" s="224">
        <v>849028.07</v>
      </c>
      <c r="CF15" s="224">
        <v>1147712.0900000001</v>
      </c>
      <c r="CG15" s="224">
        <v>298684.02</v>
      </c>
      <c r="CH15" s="224">
        <v>597368.04</v>
      </c>
      <c r="CI15" s="224">
        <v>940737.53</v>
      </c>
      <c r="CJ15" s="224">
        <v>1240434.5900000001</v>
      </c>
      <c r="CK15" s="224">
        <v>299697.06</v>
      </c>
      <c r="CL15" s="224">
        <v>599394.12</v>
      </c>
      <c r="CM15" s="224">
        <v>899091.18</v>
      </c>
      <c r="CN15" s="224">
        <v>1200766.53</v>
      </c>
      <c r="CO15" s="224">
        <v>432493.77</v>
      </c>
      <c r="CP15" s="224">
        <v>743578.5</v>
      </c>
      <c r="CQ15" s="224">
        <v>1083862.8899999999</v>
      </c>
      <c r="CR15" s="224">
        <v>1423767.2</v>
      </c>
    </row>
    <row r="16" spans="1:96">
      <c r="A16" s="58"/>
      <c r="B16" s="22" t="s">
        <v>189</v>
      </c>
      <c r="C16" s="55">
        <v>-3597</v>
      </c>
      <c r="D16" s="55">
        <v>-3596.7973500000003</v>
      </c>
      <c r="E16" s="55">
        <v>-15015</v>
      </c>
      <c r="F16" s="55">
        <v>-12830</v>
      </c>
      <c r="G16" s="55">
        <v>-20263.994979999999</v>
      </c>
      <c r="H16" s="55">
        <v>868.89535000000001</v>
      </c>
      <c r="I16" s="55">
        <v>-2315</v>
      </c>
      <c r="J16" s="223">
        <v>-8289426.6600000001</v>
      </c>
      <c r="K16" s="223">
        <v>-15277554.16</v>
      </c>
      <c r="L16" s="223">
        <v>-6359110.1900000004</v>
      </c>
      <c r="M16" s="223">
        <v>-9484095.6500000004</v>
      </c>
      <c r="N16" s="223">
        <v>-15452618.68</v>
      </c>
      <c r="O16" s="223">
        <v>-23135784.289999999</v>
      </c>
      <c r="P16" s="223">
        <v>-4281345.51</v>
      </c>
      <c r="Q16" s="223">
        <v>-11264104.449999999</v>
      </c>
      <c r="R16" s="223">
        <v>-25926942.039999999</v>
      </c>
      <c r="S16" s="223">
        <v>-20792008.199999999</v>
      </c>
      <c r="T16" s="223">
        <v>-22771041.329999998</v>
      </c>
      <c r="U16" s="223">
        <v>-27665793.25</v>
      </c>
      <c r="V16" s="223">
        <v>-30290606.07</v>
      </c>
      <c r="W16" s="223">
        <v>-60156177.549999997</v>
      </c>
      <c r="X16" s="223">
        <v>5015116.4700000007</v>
      </c>
      <c r="Y16" s="223">
        <v>17453120.960000001</v>
      </c>
      <c r="Z16" s="223">
        <v>661251.66</v>
      </c>
      <c r="AA16" s="223">
        <v>-3562400.63</v>
      </c>
      <c r="AB16" s="223">
        <v>-19895772.100000001</v>
      </c>
      <c r="AC16" s="223">
        <v>-26689225.050000001</v>
      </c>
      <c r="AD16" s="223">
        <v>-32636353.039999999</v>
      </c>
      <c r="AE16" s="223">
        <v>-46816436.32</v>
      </c>
      <c r="AF16" s="223">
        <v>-6749451.2800000003</v>
      </c>
      <c r="AG16" s="223">
        <v>-6969620.9299999997</v>
      </c>
      <c r="AH16" s="223">
        <v>-5782000</v>
      </c>
      <c r="AI16" s="223">
        <v>-14863048.199999999</v>
      </c>
      <c r="AJ16" s="57"/>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v>-9301</v>
      </c>
      <c r="BL16" s="55">
        <v>-9028</v>
      </c>
      <c r="BM16" s="55">
        <v>-3597</v>
      </c>
      <c r="BN16" s="55">
        <v>-15015</v>
      </c>
      <c r="BO16" s="55">
        <v>-12829.682000000001</v>
      </c>
      <c r="BP16" s="55">
        <v>-20263.99798</v>
      </c>
      <c r="BQ16" s="55">
        <v>868.90920999999992</v>
      </c>
      <c r="BR16" s="55">
        <v>-2315.23405</v>
      </c>
      <c r="BS16" s="223">
        <v>-8289412.7300000004</v>
      </c>
      <c r="BT16" s="223">
        <v>-15277540.23</v>
      </c>
      <c r="BU16" s="223">
        <v>-6359110.1900000004</v>
      </c>
      <c r="BV16" s="223">
        <v>-9484095.6500000004</v>
      </c>
      <c r="BW16" s="223">
        <v>-15452618.67</v>
      </c>
      <c r="BX16" s="223">
        <v>-23135784.280000001</v>
      </c>
      <c r="BY16" s="223">
        <v>-4281345.5</v>
      </c>
      <c r="BZ16" s="223">
        <v>-11264104.439999999</v>
      </c>
      <c r="CA16" s="223">
        <v>-25926942.030000001</v>
      </c>
      <c r="CB16" s="223">
        <v>-20792008.140000001</v>
      </c>
      <c r="CC16" s="223">
        <v>-22771041.329999998</v>
      </c>
      <c r="CD16" s="223">
        <v>-27665793.25</v>
      </c>
      <c r="CE16" s="223">
        <v>-30290606.07</v>
      </c>
      <c r="CF16" s="223">
        <v>-60156177.549999997</v>
      </c>
      <c r="CG16" s="223">
        <v>5015116.4700000007</v>
      </c>
      <c r="CH16" s="223">
        <v>17453120.960000001</v>
      </c>
      <c r="CI16" s="223">
        <v>661251.66</v>
      </c>
      <c r="CJ16" s="223">
        <v>-3562400.63</v>
      </c>
      <c r="CK16" s="223">
        <v>-19895772.100000001</v>
      </c>
      <c r="CL16" s="223">
        <v>-26689225.050000001</v>
      </c>
      <c r="CM16" s="223">
        <v>-32636353.039999999</v>
      </c>
      <c r="CN16" s="223">
        <v>-46816436.32</v>
      </c>
      <c r="CO16" s="223">
        <v>-6749451.2800000003</v>
      </c>
      <c r="CP16" s="223">
        <v>-6969620.9299999997</v>
      </c>
      <c r="CQ16" s="223">
        <v>-5781669.1500000004</v>
      </c>
      <c r="CR16" s="223">
        <v>-14863048.199999999</v>
      </c>
    </row>
    <row r="17" spans="2:96">
      <c r="B17" s="92" t="s">
        <v>561</v>
      </c>
      <c r="C17" s="93">
        <v>353928</v>
      </c>
      <c r="D17" s="93">
        <v>372123.15470000001</v>
      </c>
      <c r="E17" s="93">
        <v>788557</v>
      </c>
      <c r="F17" s="93">
        <v>1264151.9999899999</v>
      </c>
      <c r="G17" s="93">
        <v>1808292.9682499999</v>
      </c>
      <c r="H17" s="93">
        <v>383551.07345999999</v>
      </c>
      <c r="I17" s="93">
        <v>856469</v>
      </c>
      <c r="J17" s="225">
        <v>1511013717.3899999</v>
      </c>
      <c r="K17" s="225">
        <v>2029872001</v>
      </c>
      <c r="L17" s="225">
        <f>'[17]DRE IFRS e REG'!$U$34</f>
        <v>834991024.29999995</v>
      </c>
      <c r="M17" s="225">
        <v>1589232482.3499997</v>
      </c>
      <c r="N17" s="225">
        <v>2610532000</v>
      </c>
      <c r="O17" s="225">
        <v>3874611606.2400002</v>
      </c>
      <c r="P17" s="225">
        <v>977582670.70000005</v>
      </c>
      <c r="Q17" s="225">
        <v>1949423553.2799997</v>
      </c>
      <c r="R17" s="225">
        <v>2979784462.0099998</v>
      </c>
      <c r="S17" s="225">
        <v>3767853455.04</v>
      </c>
      <c r="T17" s="225">
        <v>861081579.49000001</v>
      </c>
      <c r="U17" s="225">
        <v>1775607720.5599999</v>
      </c>
      <c r="V17" s="225">
        <v>2286000924.1900001</v>
      </c>
      <c r="W17" s="225">
        <v>2869407820.1799998</v>
      </c>
      <c r="X17" s="225">
        <v>755060535.36034644</v>
      </c>
      <c r="Y17" s="225">
        <v>1501561175.00964</v>
      </c>
      <c r="Z17" s="225">
        <v>2253983697.6924696</v>
      </c>
      <c r="AA17" s="225">
        <v>3694622024.3700004</v>
      </c>
      <c r="AB17" s="225">
        <v>801593563.48305309</v>
      </c>
      <c r="AC17" s="225">
        <v>1794988404.3</v>
      </c>
      <c r="AD17" s="225">
        <v>2871738483.9400001</v>
      </c>
      <c r="AE17" s="225">
        <v>4053729060.3400002</v>
      </c>
      <c r="AF17" s="225">
        <v>1066492795.7800001</v>
      </c>
      <c r="AG17" s="225">
        <v>2422378181.4200001</v>
      </c>
      <c r="AH17" s="225">
        <v>3696493000</v>
      </c>
      <c r="AI17" s="225">
        <v>5035536580.2399988</v>
      </c>
      <c r="AJ17" s="57"/>
      <c r="AK17" s="93">
        <v>204430.63219999999</v>
      </c>
      <c r="AL17" s="93">
        <v>413011.24388000002</v>
      </c>
      <c r="AM17" s="93">
        <v>641921.03581000003</v>
      </c>
      <c r="AN17" s="93">
        <v>894668</v>
      </c>
      <c r="AO17" s="93">
        <v>249418</v>
      </c>
      <c r="AP17" s="93">
        <v>498035.78899999999</v>
      </c>
      <c r="AQ17" s="93">
        <v>857617</v>
      </c>
      <c r="AR17" s="93">
        <v>1210688</v>
      </c>
      <c r="AS17" s="93">
        <v>359982</v>
      </c>
      <c r="AT17" s="93">
        <v>722714</v>
      </c>
      <c r="AU17" s="93">
        <v>1113285</v>
      </c>
      <c r="AV17" s="93">
        <v>1507179</v>
      </c>
      <c r="AW17" s="93">
        <v>387734</v>
      </c>
      <c r="AX17" s="93">
        <v>781763</v>
      </c>
      <c r="AY17" s="93">
        <v>1204084</v>
      </c>
      <c r="AZ17" s="93">
        <v>1628340</v>
      </c>
      <c r="BA17" s="93">
        <v>420914</v>
      </c>
      <c r="BB17" s="93">
        <v>842739</v>
      </c>
      <c r="BC17" s="93">
        <v>1289475</v>
      </c>
      <c r="BD17" s="93">
        <v>1732572</v>
      </c>
      <c r="BE17" s="93">
        <v>446711</v>
      </c>
      <c r="BF17" s="93">
        <v>879022</v>
      </c>
      <c r="BG17" s="93">
        <v>1359351</v>
      </c>
      <c r="BH17" s="93">
        <v>1838712</v>
      </c>
      <c r="BI17" s="93">
        <v>481893</v>
      </c>
      <c r="BJ17" s="93">
        <v>958766</v>
      </c>
      <c r="BK17" s="93">
        <v>1415990</v>
      </c>
      <c r="BL17" s="93">
        <v>1904493</v>
      </c>
      <c r="BM17" s="93">
        <v>460770</v>
      </c>
      <c r="BN17" s="93">
        <v>917620</v>
      </c>
      <c r="BO17" s="93">
        <v>1319899</v>
      </c>
      <c r="BP17" s="93">
        <v>1692569.19786</v>
      </c>
      <c r="BQ17" s="93">
        <v>403228.67469000001</v>
      </c>
      <c r="BR17" s="93">
        <v>804345.61621000001</v>
      </c>
      <c r="BS17" s="225">
        <v>1174471856.2800002</v>
      </c>
      <c r="BT17" s="225">
        <v>1551742161.8300002</v>
      </c>
      <c r="BU17" s="225">
        <v>412584672.00999999</v>
      </c>
      <c r="BV17" s="225">
        <v>841046624.47000003</v>
      </c>
      <c r="BW17" s="225">
        <v>1264911439.3299999</v>
      </c>
      <c r="BX17" s="225">
        <v>1688004152.8</v>
      </c>
      <c r="BY17" s="225">
        <v>426737067.23000002</v>
      </c>
      <c r="BZ17" s="225">
        <v>869080949.96999991</v>
      </c>
      <c r="CA17" s="225">
        <v>1414674660</v>
      </c>
      <c r="CB17" s="225">
        <v>2019631287.9799998</v>
      </c>
      <c r="CC17" s="225">
        <v>578164422.62</v>
      </c>
      <c r="CD17" s="225">
        <v>1192768752.0799999</v>
      </c>
      <c r="CE17" s="225">
        <v>1835713924.49</v>
      </c>
      <c r="CF17" s="225">
        <v>2453056894.6900001</v>
      </c>
      <c r="CG17" s="225">
        <v>648865636.43180895</v>
      </c>
      <c r="CH17" s="225">
        <v>1335597491.4736199</v>
      </c>
      <c r="CI17" s="225">
        <v>1998213638.3379102</v>
      </c>
      <c r="CJ17" s="225">
        <v>2680896445.9200001</v>
      </c>
      <c r="CK17" s="225">
        <v>639929544.254287</v>
      </c>
      <c r="CL17" s="225">
        <v>1284479978.8799999</v>
      </c>
      <c r="CM17" s="225">
        <v>1939269327.75</v>
      </c>
      <c r="CN17" s="225">
        <v>2585137147.7800002</v>
      </c>
      <c r="CO17" s="225">
        <v>663300171.33000004</v>
      </c>
      <c r="CP17" s="225">
        <v>1352135415.46</v>
      </c>
      <c r="CQ17" s="225">
        <v>2075498472.96</v>
      </c>
      <c r="CR17" s="225">
        <v>2791795095.4699998</v>
      </c>
    </row>
    <row r="18" spans="2:96" ht="6.75" customHeight="1">
      <c r="B18" s="23"/>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7"/>
      <c r="AK18" s="48"/>
      <c r="AL18" s="48"/>
      <c r="AM18" s="48"/>
      <c r="AN18" s="48"/>
      <c r="AO18" s="48"/>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241"/>
      <c r="BT18" s="241"/>
      <c r="BU18" s="241"/>
      <c r="BV18" s="241"/>
      <c r="BW18" s="59"/>
      <c r="BX18" s="59"/>
      <c r="BY18" s="59"/>
      <c r="BZ18" s="59"/>
      <c r="CA18" s="59"/>
      <c r="CB18" s="59"/>
      <c r="CC18" s="242"/>
      <c r="CD18" s="242"/>
      <c r="CE18" s="242"/>
      <c r="CF18" s="242"/>
      <c r="CG18" s="242"/>
      <c r="CH18" s="242"/>
      <c r="CI18" s="242"/>
      <c r="CJ18" s="242"/>
      <c r="CK18" s="242"/>
      <c r="CL18" s="242"/>
      <c r="CM18" s="242"/>
      <c r="CN18" s="242"/>
      <c r="CO18" s="242"/>
      <c r="CP18" s="242"/>
      <c r="CQ18" s="242"/>
      <c r="CR18" s="242"/>
    </row>
    <row r="19" spans="2:96">
      <c r="B19" s="115" t="s">
        <v>192</v>
      </c>
      <c r="C19" s="116">
        <v>-37223</v>
      </c>
      <c r="D19" s="116">
        <v>-38157.712989999993</v>
      </c>
      <c r="E19" s="116">
        <v>-80327</v>
      </c>
      <c r="F19" s="116">
        <v>-124684</v>
      </c>
      <c r="G19" s="116">
        <v>-173054.97538000002</v>
      </c>
      <c r="H19" s="116">
        <v>-41301.673640000001</v>
      </c>
      <c r="I19" s="116">
        <v>-86726</v>
      </c>
      <c r="J19" s="200">
        <v>-143517347.56</v>
      </c>
      <c r="K19" s="200">
        <v>-189882000</v>
      </c>
      <c r="L19" s="200">
        <f>'[17]DRE IFRS e REG'!$U$40</f>
        <v>-74922000</v>
      </c>
      <c r="M19" s="200">
        <v>-143161371.54000002</v>
      </c>
      <c r="N19" s="200">
        <v>-223239970.44999999</v>
      </c>
      <c r="O19" s="200">
        <v>-313324826.04000002</v>
      </c>
      <c r="P19" s="200">
        <v>-69133800.930000007</v>
      </c>
      <c r="Q19" s="200">
        <v>-136653535.97999999</v>
      </c>
      <c r="R19" s="200">
        <v>-224692470.84999999</v>
      </c>
      <c r="S19" s="200">
        <v>-295803178.38</v>
      </c>
      <c r="T19" s="200">
        <v>-65435660.259999998</v>
      </c>
      <c r="U19" s="200">
        <v>-132240170.67</v>
      </c>
      <c r="V19" s="200">
        <v>-178841202.18000001</v>
      </c>
      <c r="W19" s="200">
        <v>-252891395.44</v>
      </c>
      <c r="X19" s="200">
        <v>-65261417.910186313</v>
      </c>
      <c r="Y19" s="200">
        <v>-129259535.46579471</v>
      </c>
      <c r="Z19" s="200">
        <v>-192718451.48461699</v>
      </c>
      <c r="AA19" s="200">
        <v>-332506357.75</v>
      </c>
      <c r="AB19" s="200">
        <v>-72107736.359719604</v>
      </c>
      <c r="AC19" s="200">
        <v>-154396872.11000001</v>
      </c>
      <c r="AD19" s="200">
        <v>-240156423.06</v>
      </c>
      <c r="AE19" s="200">
        <v>-335590172.88</v>
      </c>
      <c r="AF19" s="200">
        <v>-83599260.340000004</v>
      </c>
      <c r="AG19" s="200">
        <v>-177655696.05000001</v>
      </c>
      <c r="AH19" s="200">
        <v>-271215321.02999997</v>
      </c>
      <c r="AI19" s="200">
        <v>-411424098.06999999</v>
      </c>
      <c r="AJ19" s="57"/>
      <c r="AK19" s="116">
        <v>-15797</v>
      </c>
      <c r="AL19" s="116">
        <v>-31568</v>
      </c>
      <c r="AM19" s="116">
        <v>-48937</v>
      </c>
      <c r="AN19" s="116">
        <v>-66540</v>
      </c>
      <c r="AO19" s="116">
        <v>-18197</v>
      </c>
      <c r="AP19" s="116">
        <v>-36544.187999999995</v>
      </c>
      <c r="AQ19" s="116">
        <v>-66117</v>
      </c>
      <c r="AR19" s="116">
        <v>-95920</v>
      </c>
      <c r="AS19" s="116">
        <v>-29933</v>
      </c>
      <c r="AT19" s="116">
        <v>-59322</v>
      </c>
      <c r="AU19" s="116">
        <v>-90396</v>
      </c>
      <c r="AV19" s="116">
        <v>-121039</v>
      </c>
      <c r="AW19" s="116">
        <v>-30441</v>
      </c>
      <c r="AX19" s="116">
        <v>-61616</v>
      </c>
      <c r="AY19" s="116">
        <v>-98788</v>
      </c>
      <c r="AZ19" s="116">
        <v>-132736</v>
      </c>
      <c r="BA19" s="116">
        <v>-38337</v>
      </c>
      <c r="BB19" s="116">
        <v>-76613</v>
      </c>
      <c r="BC19" s="116">
        <v>-113848</v>
      </c>
      <c r="BD19" s="116">
        <v>-154155</v>
      </c>
      <c r="BE19" s="116">
        <v>-39442</v>
      </c>
      <c r="BF19" s="116">
        <v>-79749</v>
      </c>
      <c r="BG19" s="116">
        <v>-123352</v>
      </c>
      <c r="BH19" s="116">
        <v>-166024</v>
      </c>
      <c r="BI19" s="116">
        <v>-42870</v>
      </c>
      <c r="BJ19" s="116">
        <v>-86514</v>
      </c>
      <c r="BK19" s="116">
        <v>-126718</v>
      </c>
      <c r="BL19" s="116">
        <v>-169591</v>
      </c>
      <c r="BM19" s="116">
        <v>-42186</v>
      </c>
      <c r="BN19" s="116">
        <v>-85091</v>
      </c>
      <c r="BO19" s="116">
        <v>-125199</v>
      </c>
      <c r="BP19" s="116">
        <v>-165909</v>
      </c>
      <c r="BQ19" s="116">
        <v>-40568.275420000005</v>
      </c>
      <c r="BR19" s="116">
        <v>-81495.557249999998</v>
      </c>
      <c r="BS19" s="224">
        <v>-119730929.53</v>
      </c>
      <c r="BT19" s="224">
        <v>-157537764.75</v>
      </c>
      <c r="BU19" s="224">
        <v>-39776908.719999999</v>
      </c>
      <c r="BV19" s="224">
        <v>-82514144.870000005</v>
      </c>
      <c r="BW19" s="200">
        <v>-123062889.98</v>
      </c>
      <c r="BX19" s="200">
        <v>-163210021.44</v>
      </c>
      <c r="BY19" s="200">
        <v>-40336553.899999999</v>
      </c>
      <c r="BZ19" s="200">
        <v>-80304709.939999998</v>
      </c>
      <c r="CA19" s="200">
        <v>-128394855.44</v>
      </c>
      <c r="CB19" s="200">
        <v>-182491155.37</v>
      </c>
      <c r="CC19" s="224">
        <v>-52037749.280000001</v>
      </c>
      <c r="CD19" s="224">
        <v>-106567057.54000001</v>
      </c>
      <c r="CE19" s="224">
        <v>-165646685.13999999</v>
      </c>
      <c r="CF19" s="224">
        <v>-224875449.54000002</v>
      </c>
      <c r="CG19" s="224">
        <v>-59343407.29161381</v>
      </c>
      <c r="CH19" s="224">
        <v>-121614277.45322761</v>
      </c>
      <c r="CI19" s="224">
        <v>-185847833.97744</v>
      </c>
      <c r="CJ19" s="224">
        <v>-251209821.15000004</v>
      </c>
      <c r="CK19" s="224">
        <v>-64068591.834212415</v>
      </c>
      <c r="CL19" s="224">
        <v>-128948089.55000001</v>
      </c>
      <c r="CM19" s="224">
        <v>-191191210.41</v>
      </c>
      <c r="CN19" s="224">
        <v>-256066946.06999999</v>
      </c>
      <c r="CO19" s="224">
        <v>-65371842.260000005</v>
      </c>
      <c r="CP19" s="224">
        <v>-132947622.19</v>
      </c>
      <c r="CQ19" s="224">
        <v>-205838000</v>
      </c>
      <c r="CR19" s="224">
        <v>-278450839.63999999</v>
      </c>
    </row>
    <row r="20" spans="2:96" ht="6" customHeight="1">
      <c r="B20" s="23"/>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7"/>
      <c r="AK20" s="48"/>
      <c r="AL20" s="48"/>
      <c r="AM20" s="48"/>
      <c r="AN20" s="48"/>
      <c r="AO20" s="48"/>
      <c r="AP20" s="59"/>
      <c r="AQ20" s="59"/>
      <c r="AR20" s="59"/>
      <c r="AS20" s="59"/>
      <c r="AT20" s="59"/>
      <c r="AU20" s="59"/>
      <c r="AV20" s="59"/>
      <c r="AW20" s="59"/>
      <c r="AX20" s="59"/>
      <c r="AY20" s="59"/>
      <c r="AZ20" s="59"/>
      <c r="BA20" s="59"/>
      <c r="BB20" s="59"/>
      <c r="BC20" s="59"/>
      <c r="BD20" s="59"/>
      <c r="BE20" s="59"/>
      <c r="BF20" s="59">
        <v>0</v>
      </c>
      <c r="BG20" s="59"/>
      <c r="BH20" s="59"/>
      <c r="BI20" s="59"/>
      <c r="BJ20" s="59"/>
      <c r="BK20" s="59"/>
      <c r="BL20" s="59"/>
      <c r="BM20" s="59"/>
      <c r="BN20" s="59"/>
      <c r="BO20" s="59"/>
      <c r="BP20" s="59"/>
      <c r="BQ20" s="59"/>
      <c r="BR20" s="59"/>
      <c r="BS20" s="242"/>
      <c r="BT20" s="242"/>
      <c r="BU20" s="242"/>
      <c r="BV20" s="242"/>
      <c r="BW20" s="59"/>
      <c r="BX20" s="59"/>
      <c r="BY20" s="59"/>
      <c r="BZ20" s="59"/>
      <c r="CA20" s="59"/>
      <c r="CB20" s="59"/>
      <c r="CC20" s="242"/>
      <c r="CD20" s="242"/>
      <c r="CE20" s="242"/>
      <c r="CF20" s="242"/>
      <c r="CG20" s="242"/>
      <c r="CH20" s="242"/>
      <c r="CI20" s="242"/>
      <c r="CJ20" s="242"/>
      <c r="CK20" s="242"/>
      <c r="CL20" s="242"/>
      <c r="CM20" s="242"/>
      <c r="CN20" s="242"/>
      <c r="CO20" s="242"/>
      <c r="CP20" s="242"/>
      <c r="CQ20" s="242"/>
      <c r="CR20" s="242"/>
    </row>
    <row r="21" spans="2:96">
      <c r="B21" s="92" t="s">
        <v>566</v>
      </c>
      <c r="C21" s="93">
        <v>316705</v>
      </c>
      <c r="D21" s="93">
        <v>333966</v>
      </c>
      <c r="E21" s="93">
        <v>708230</v>
      </c>
      <c r="F21" s="93">
        <v>1139467.9999899999</v>
      </c>
      <c r="G21" s="93">
        <v>1635237</v>
      </c>
      <c r="H21" s="93">
        <v>342249.39981999999</v>
      </c>
      <c r="I21" s="93">
        <v>769743</v>
      </c>
      <c r="J21" s="203">
        <v>1367496369.8299999</v>
      </c>
      <c r="K21" s="203">
        <v>1794960720.6900001</v>
      </c>
      <c r="L21" s="203">
        <f>'[17]DRE IFRS e REG'!$U$41</f>
        <v>760069024.29999995</v>
      </c>
      <c r="M21" s="203">
        <v>1446071110.8099997</v>
      </c>
      <c r="N21" s="203">
        <v>2387292029.5500002</v>
      </c>
      <c r="O21" s="203">
        <v>3561286780.2000003</v>
      </c>
      <c r="P21" s="203">
        <v>908448869.76999998</v>
      </c>
      <c r="Q21" s="203">
        <v>1812770017.2999997</v>
      </c>
      <c r="R21" s="203">
        <v>2755091991.1599998</v>
      </c>
      <c r="S21" s="203">
        <v>3472050276.6599998</v>
      </c>
      <c r="T21" s="203">
        <v>795645919.23000002</v>
      </c>
      <c r="U21" s="203">
        <v>1643367549.8899999</v>
      </c>
      <c r="V21" s="203">
        <v>2107159722.01</v>
      </c>
      <c r="W21" s="203">
        <v>2616516424.7399998</v>
      </c>
      <c r="X21" s="203">
        <v>689799117.45016003</v>
      </c>
      <c r="Y21" s="203">
        <v>1372301639.5438452</v>
      </c>
      <c r="Z21" s="203">
        <v>2061265246.2078526</v>
      </c>
      <c r="AA21" s="203">
        <v>3362115666.6200004</v>
      </c>
      <c r="AB21" s="203">
        <v>729485827.12333357</v>
      </c>
      <c r="AC21" s="203">
        <v>1640591532.1900001</v>
      </c>
      <c r="AD21" s="203">
        <v>2631582060.8800001</v>
      </c>
      <c r="AE21" s="203">
        <v>3718138887.46</v>
      </c>
      <c r="AF21" s="490">
        <v>982893535.44000006</v>
      </c>
      <c r="AG21" s="490">
        <v>2244722485.3699999</v>
      </c>
      <c r="AH21" s="490">
        <v>3425277678.9700003</v>
      </c>
      <c r="AI21" s="490">
        <v>4624112482.1699991</v>
      </c>
      <c r="AJ21" s="57"/>
      <c r="AK21" s="93">
        <v>188633.63219999999</v>
      </c>
      <c r="AL21" s="93">
        <v>381443.24388000002</v>
      </c>
      <c r="AM21" s="93">
        <v>592984.03581000003</v>
      </c>
      <c r="AN21" s="93">
        <v>828128</v>
      </c>
      <c r="AO21" s="93">
        <v>231221</v>
      </c>
      <c r="AP21" s="93">
        <v>461491.60100000002</v>
      </c>
      <c r="AQ21" s="93">
        <v>791500</v>
      </c>
      <c r="AR21" s="93">
        <v>1114768</v>
      </c>
      <c r="AS21" s="93">
        <v>330049</v>
      </c>
      <c r="AT21" s="93">
        <v>663392</v>
      </c>
      <c r="AU21" s="93">
        <v>1022889</v>
      </c>
      <c r="AV21" s="93">
        <v>1386140</v>
      </c>
      <c r="AW21" s="93">
        <v>357293</v>
      </c>
      <c r="AX21" s="93">
        <v>720147</v>
      </c>
      <c r="AY21" s="93">
        <v>1105296</v>
      </c>
      <c r="AZ21" s="93">
        <v>1495604</v>
      </c>
      <c r="BA21" s="93">
        <v>382577</v>
      </c>
      <c r="BB21" s="93">
        <v>766126</v>
      </c>
      <c r="BC21" s="93">
        <v>1175627</v>
      </c>
      <c r="BD21" s="93">
        <v>1578417</v>
      </c>
      <c r="BE21" s="93">
        <v>407269</v>
      </c>
      <c r="BF21" s="93">
        <v>799273</v>
      </c>
      <c r="BG21" s="93">
        <v>1235999</v>
      </c>
      <c r="BH21" s="93">
        <v>1672688</v>
      </c>
      <c r="BI21" s="93">
        <v>439023</v>
      </c>
      <c r="BJ21" s="93">
        <v>872252</v>
      </c>
      <c r="BK21" s="93">
        <v>1289272</v>
      </c>
      <c r="BL21" s="93">
        <v>1734902</v>
      </c>
      <c r="BM21" s="93">
        <v>418584</v>
      </c>
      <c r="BN21" s="93">
        <v>832529</v>
      </c>
      <c r="BO21" s="93">
        <v>1194701.3870000001</v>
      </c>
      <c r="BP21" s="93">
        <v>1526660.4636200001</v>
      </c>
      <c r="BQ21" s="93">
        <v>362660.39926999999</v>
      </c>
      <c r="BR21" s="93">
        <v>722850.05896000005</v>
      </c>
      <c r="BS21" s="225">
        <v>1054740926.7500002</v>
      </c>
      <c r="BT21" s="225">
        <v>1394204397.0800002</v>
      </c>
      <c r="BU21" s="225">
        <v>372807763.28999996</v>
      </c>
      <c r="BV21" s="225">
        <v>758532479.60000002</v>
      </c>
      <c r="BW21" s="203">
        <v>1141847549.3499999</v>
      </c>
      <c r="BX21" s="203">
        <v>1524794000</v>
      </c>
      <c r="BY21" s="203">
        <v>386400513.33000004</v>
      </c>
      <c r="BZ21" s="203">
        <v>788776240.02999997</v>
      </c>
      <c r="CA21" s="203">
        <v>1286279804.5599999</v>
      </c>
      <c r="CB21" s="203">
        <v>1837140132.6099997</v>
      </c>
      <c r="CC21" s="225">
        <v>526126673.34000003</v>
      </c>
      <c r="CD21" s="225">
        <v>1086201694.54</v>
      </c>
      <c r="CE21" s="225">
        <v>1670067239.3499999</v>
      </c>
      <c r="CF21" s="225">
        <v>2228181445.1500001</v>
      </c>
      <c r="CG21" s="225">
        <v>589522229.14019525</v>
      </c>
      <c r="CH21" s="225">
        <v>1213983214.0203924</v>
      </c>
      <c r="CI21" s="225">
        <v>1812365804.3604703</v>
      </c>
      <c r="CJ21" s="225">
        <v>2429686624.77</v>
      </c>
      <c r="CK21" s="225">
        <v>575860952.4200747</v>
      </c>
      <c r="CL21" s="225">
        <v>1155531889.3299999</v>
      </c>
      <c r="CM21" s="225">
        <v>1748078117.3399999</v>
      </c>
      <c r="CN21" s="225">
        <v>2329070201.71</v>
      </c>
      <c r="CO21" s="225">
        <v>597928329.07000005</v>
      </c>
      <c r="CP21" s="225">
        <v>1219187793.27</v>
      </c>
      <c r="CQ21" s="225">
        <v>1869660472.96</v>
      </c>
      <c r="CR21" s="225">
        <v>2513344255.8299999</v>
      </c>
    </row>
    <row r="22" spans="2:96" ht="4.5" customHeight="1">
      <c r="B22" s="23"/>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7"/>
      <c r="AK22" s="59"/>
      <c r="AL22" s="59"/>
      <c r="AM22" s="59"/>
      <c r="AN22" s="59"/>
      <c r="AO22" s="54"/>
      <c r="AP22" s="55"/>
      <c r="AQ22" s="59"/>
      <c r="AR22" s="59"/>
      <c r="AS22" s="59"/>
      <c r="AT22" s="54"/>
      <c r="AU22" s="54"/>
      <c r="AV22" s="54"/>
      <c r="AW22" s="54"/>
      <c r="AX22" s="54"/>
      <c r="AY22" s="54"/>
      <c r="AZ22" s="54"/>
      <c r="BA22" s="54"/>
      <c r="BB22" s="54"/>
      <c r="BC22" s="54"/>
      <c r="BD22" s="54"/>
      <c r="BE22" s="54"/>
      <c r="BF22" s="54">
        <v>0</v>
      </c>
      <c r="BG22" s="54"/>
      <c r="BH22" s="54"/>
      <c r="BI22" s="54"/>
      <c r="BJ22" s="54"/>
      <c r="BK22" s="54"/>
      <c r="BL22" s="54"/>
      <c r="BM22" s="54"/>
      <c r="BN22" s="54">
        <v>0</v>
      </c>
      <c r="BO22" s="54"/>
      <c r="BP22" s="54"/>
      <c r="BQ22" s="54"/>
      <c r="BR22" s="54"/>
      <c r="BS22" s="243"/>
      <c r="BT22" s="243"/>
      <c r="BU22" s="243"/>
      <c r="BV22" s="243"/>
      <c r="BW22" s="54"/>
      <c r="BX22" s="54"/>
      <c r="BY22" s="54"/>
      <c r="BZ22" s="54"/>
      <c r="CA22" s="54"/>
      <c r="CB22" s="54"/>
      <c r="CC22" s="243"/>
      <c r="CD22" s="243"/>
      <c r="CE22" s="243"/>
      <c r="CF22" s="243"/>
      <c r="CG22" s="243"/>
      <c r="CH22" s="243"/>
      <c r="CI22" s="243"/>
      <c r="CJ22" s="243"/>
      <c r="CK22" s="243"/>
      <c r="CL22" s="243"/>
      <c r="CM22" s="243"/>
      <c r="CN22" s="243"/>
      <c r="CO22" s="243"/>
      <c r="CP22" s="243"/>
      <c r="CQ22" s="243"/>
      <c r="CR22" s="243"/>
    </row>
    <row r="23" spans="2:96">
      <c r="B23" s="117" t="s">
        <v>680</v>
      </c>
      <c r="C23" s="122">
        <v>-65208</v>
      </c>
      <c r="D23" s="122">
        <v>-70343.138539999985</v>
      </c>
      <c r="E23" s="122">
        <v>-156933</v>
      </c>
      <c r="F23" s="122">
        <v>-271556</v>
      </c>
      <c r="G23" s="122">
        <v>-506639.45475999999</v>
      </c>
      <c r="H23" s="122">
        <v>-116551</v>
      </c>
      <c r="I23" s="122">
        <v>-230931</v>
      </c>
      <c r="J23" s="202">
        <v>-456361986.09000003</v>
      </c>
      <c r="K23" s="202">
        <v>-706112712.64999998</v>
      </c>
      <c r="L23" s="202">
        <v>-255968617.02000001</v>
      </c>
      <c r="M23" s="202">
        <v>-575689835.80999994</v>
      </c>
      <c r="N23" s="202">
        <v>-863332031.29999995</v>
      </c>
      <c r="O23" s="202">
        <v>-1200523409.6999998</v>
      </c>
      <c r="P23" s="202">
        <v>-239660535.22999999</v>
      </c>
      <c r="Q23" s="202">
        <v>-409089921.94</v>
      </c>
      <c r="R23" s="202">
        <v>-643593050.40999997</v>
      </c>
      <c r="S23" s="202">
        <v>-818231396.24000001</v>
      </c>
      <c r="T23" s="202">
        <v>-111012761.04000001</v>
      </c>
      <c r="U23" s="202">
        <v>-259681819.08999994</v>
      </c>
      <c r="V23" s="202">
        <v>-444857323.93999994</v>
      </c>
      <c r="W23" s="202">
        <v>-740114518.61000001</v>
      </c>
      <c r="X23" s="202">
        <v>-150703029.24000001</v>
      </c>
      <c r="Y23" s="202">
        <v>-439939284.73000002</v>
      </c>
      <c r="Z23" s="202">
        <v>-730792853.68000007</v>
      </c>
      <c r="AA23" s="202">
        <v>-1454550055.95</v>
      </c>
      <c r="AB23" s="202">
        <v>-177782300.77999997</v>
      </c>
      <c r="AC23" s="202">
        <v>-574230595.82999992</v>
      </c>
      <c r="AD23" s="202">
        <v>-1014272412.7099999</v>
      </c>
      <c r="AE23" s="202">
        <v>-1518910180.5</v>
      </c>
      <c r="AF23" s="202">
        <v>-377746190.37</v>
      </c>
      <c r="AG23" s="202">
        <v>-976215458.47000003</v>
      </c>
      <c r="AH23" s="202">
        <v>-1700886858.3299999</v>
      </c>
      <c r="AI23" s="202">
        <v>-2345018874.2599998</v>
      </c>
      <c r="AJ23" s="57"/>
      <c r="AK23" s="122">
        <v>-46784</v>
      </c>
      <c r="AL23" s="122">
        <v>-95665</v>
      </c>
      <c r="AM23" s="122">
        <v>-148022</v>
      </c>
      <c r="AN23" s="122">
        <v>-208271</v>
      </c>
      <c r="AO23" s="122">
        <v>-57673</v>
      </c>
      <c r="AP23" s="122">
        <v>-117926.31</v>
      </c>
      <c r="AQ23" s="122">
        <v>-205881</v>
      </c>
      <c r="AR23" s="122">
        <v>-298220</v>
      </c>
      <c r="AS23" s="122">
        <v>-89809</v>
      </c>
      <c r="AT23" s="122">
        <v>-184712</v>
      </c>
      <c r="AU23" s="122">
        <v>-279248</v>
      </c>
      <c r="AV23" s="122">
        <v>-376655</v>
      </c>
      <c r="AW23" s="122">
        <v>-86551</v>
      </c>
      <c r="AX23" s="122">
        <v>-233128</v>
      </c>
      <c r="AY23" s="122">
        <v>-325891</v>
      </c>
      <c r="AZ23" s="122">
        <v>-355845</v>
      </c>
      <c r="BA23" s="122">
        <v>-88864</v>
      </c>
      <c r="BB23" s="122">
        <v>-178953</v>
      </c>
      <c r="BC23" s="122">
        <v>-271674</v>
      </c>
      <c r="BD23" s="122">
        <v>-369419</v>
      </c>
      <c r="BE23" s="122">
        <v>-89913</v>
      </c>
      <c r="BF23" s="122">
        <v>-190826</v>
      </c>
      <c r="BG23" s="122">
        <v>-282279</v>
      </c>
      <c r="BH23" s="122">
        <v>-381147</v>
      </c>
      <c r="BI23" s="122">
        <v>-91203</v>
      </c>
      <c r="BJ23" s="122">
        <v>-186439</v>
      </c>
      <c r="BK23" s="122">
        <v>-288109</v>
      </c>
      <c r="BL23" s="122">
        <v>-387440</v>
      </c>
      <c r="BM23" s="122">
        <v>-92399</v>
      </c>
      <c r="BN23" s="122">
        <v>-192417</v>
      </c>
      <c r="BO23" s="122">
        <v>-292809.96899999998</v>
      </c>
      <c r="BP23" s="122">
        <v>-413459</v>
      </c>
      <c r="BQ23" s="122">
        <v>-99435.749370000005</v>
      </c>
      <c r="BR23" s="122">
        <v>-198586.57047999999</v>
      </c>
      <c r="BS23" s="244">
        <v>-304727545.41000003</v>
      </c>
      <c r="BT23" s="244">
        <v>-435728043.40000004</v>
      </c>
      <c r="BU23" s="244">
        <v>-117263405.78999999</v>
      </c>
      <c r="BV23" s="244">
        <v>-246701093.72999999</v>
      </c>
      <c r="BW23" s="202">
        <v>-374268460.16999996</v>
      </c>
      <c r="BX23" s="202">
        <v>-517826909.70000005</v>
      </c>
      <c r="BY23" s="202">
        <v>-132785766.88999999</v>
      </c>
      <c r="BZ23" s="202">
        <v>-268383221.06</v>
      </c>
      <c r="CA23" s="202">
        <v>-409143294.04999995</v>
      </c>
      <c r="CB23" s="202">
        <v>-581824411.84000003</v>
      </c>
      <c r="CC23" s="244">
        <v>-143129350.49000001</v>
      </c>
      <c r="CD23" s="244">
        <v>-310330770.40999997</v>
      </c>
      <c r="CE23" s="244">
        <v>-468938191.64999998</v>
      </c>
      <c r="CF23" s="244">
        <v>-634700391.73000002</v>
      </c>
      <c r="CG23" s="244">
        <v>-149861961.94</v>
      </c>
      <c r="CH23" s="244">
        <v>-341225010.14999998</v>
      </c>
      <c r="CI23" s="244">
        <v>-541336197.42999995</v>
      </c>
      <c r="CJ23" s="244">
        <v>-719550075.19000006</v>
      </c>
      <c r="CK23" s="244">
        <v>-187318327.67000002</v>
      </c>
      <c r="CL23" s="244">
        <v>-369134133.25999999</v>
      </c>
      <c r="CM23" s="244">
        <v>-561036169.43000007</v>
      </c>
      <c r="CN23" s="244">
        <v>-819338528.43000007</v>
      </c>
      <c r="CO23" s="244">
        <v>-178686726.09999999</v>
      </c>
      <c r="CP23" s="244">
        <v>-380372456.89999998</v>
      </c>
      <c r="CQ23" s="244">
        <v>-323854000</v>
      </c>
      <c r="CR23" s="244">
        <v>-863473730.60000002</v>
      </c>
    </row>
    <row r="24" spans="2:96">
      <c r="B24" s="22" t="s">
        <v>568</v>
      </c>
      <c r="C24" s="55">
        <v>-29564</v>
      </c>
      <c r="D24" s="55">
        <v>-29564.254989999998</v>
      </c>
      <c r="E24" s="55">
        <v>-61411</v>
      </c>
      <c r="F24" s="55">
        <v>-92213</v>
      </c>
      <c r="G24" s="55">
        <v>-123552.04586</v>
      </c>
      <c r="H24" s="55">
        <v>-32742</v>
      </c>
      <c r="I24" s="55">
        <v>-62572</v>
      </c>
      <c r="J24" s="199">
        <v>-98093972.620000005</v>
      </c>
      <c r="K24" s="199">
        <v>-134324128.59999999</v>
      </c>
      <c r="L24" s="199">
        <v>-38604946.939999998</v>
      </c>
      <c r="M24" s="199">
        <v>-79725230.420000002</v>
      </c>
      <c r="N24" s="199">
        <v>-122912203.23999999</v>
      </c>
      <c r="O24" s="199">
        <v>-166615656.62</v>
      </c>
      <c r="P24" s="199">
        <v>-42841537.619999997</v>
      </c>
      <c r="Q24" s="199">
        <v>-86143832.219999999</v>
      </c>
      <c r="R24" s="199">
        <v>-134308575.53999999</v>
      </c>
      <c r="S24" s="199">
        <v>-183009349.24000001</v>
      </c>
      <c r="T24" s="199">
        <v>-49244862.159999996</v>
      </c>
      <c r="U24" s="199">
        <v>-98478365.569999993</v>
      </c>
      <c r="V24" s="199">
        <v>-155783537.88999999</v>
      </c>
      <c r="W24" s="199">
        <v>-210244329.53999999</v>
      </c>
      <c r="X24" s="199">
        <v>-53054688.609999999</v>
      </c>
      <c r="Y24" s="199">
        <v>-114789174.56</v>
      </c>
      <c r="Z24" s="199">
        <v>-178734868.72999999</v>
      </c>
      <c r="AA24" s="199">
        <v>-241129232.91</v>
      </c>
      <c r="AB24" s="199">
        <v>-66464856.860000007</v>
      </c>
      <c r="AC24" s="199">
        <v>-128569195.12</v>
      </c>
      <c r="AD24" s="199">
        <v>-192461276.49000001</v>
      </c>
      <c r="AE24" s="199">
        <v>-261799191.11000001</v>
      </c>
      <c r="AF24" s="199">
        <v>-62177979.170000002</v>
      </c>
      <c r="AG24" s="199">
        <v>-125994122.87</v>
      </c>
      <c r="AH24" s="199">
        <v>-192385477.28999999</v>
      </c>
      <c r="AI24" s="199">
        <v>-256521722.33000001</v>
      </c>
      <c r="AJ24" s="57"/>
      <c r="AK24" s="55">
        <v>-10742</v>
      </c>
      <c r="AL24" s="55">
        <v>-21197</v>
      </c>
      <c r="AM24" s="55">
        <v>-33023</v>
      </c>
      <c r="AN24" s="55">
        <v>-45541</v>
      </c>
      <c r="AO24" s="55">
        <v>-12550</v>
      </c>
      <c r="AP24" s="55">
        <v>-25383.487999999998</v>
      </c>
      <c r="AQ24" s="55">
        <v>-42023</v>
      </c>
      <c r="AR24" s="55">
        <v>-54397</v>
      </c>
      <c r="AS24" s="55">
        <v>-17186</v>
      </c>
      <c r="AT24" s="55">
        <v>-35156</v>
      </c>
      <c r="AU24" s="55">
        <v>-55619</v>
      </c>
      <c r="AV24" s="55">
        <v>-74001</v>
      </c>
      <c r="AW24" s="55">
        <v>-22671</v>
      </c>
      <c r="AX24" s="55">
        <v>-44206</v>
      </c>
      <c r="AY24" s="55">
        <v>-66725</v>
      </c>
      <c r="AZ24" s="55">
        <v>-92397</v>
      </c>
      <c r="BA24" s="55">
        <v>-23961</v>
      </c>
      <c r="BB24" s="55">
        <v>-47982</v>
      </c>
      <c r="BC24" s="55">
        <v>-73773</v>
      </c>
      <c r="BD24" s="55">
        <v>-98857</v>
      </c>
      <c r="BE24" s="55">
        <v>-28123</v>
      </c>
      <c r="BF24" s="55">
        <v>-58747</v>
      </c>
      <c r="BG24" s="55">
        <v>-84677</v>
      </c>
      <c r="BH24" s="55">
        <v>-110518</v>
      </c>
      <c r="BI24" s="55">
        <v>-30457</v>
      </c>
      <c r="BJ24" s="55">
        <v>-58133</v>
      </c>
      <c r="BK24" s="55">
        <v>-89787</v>
      </c>
      <c r="BL24" s="55">
        <v>-119161</v>
      </c>
      <c r="BM24" s="55">
        <v>-29564</v>
      </c>
      <c r="BN24" s="55">
        <v>-61411</v>
      </c>
      <c r="BO24" s="55">
        <v>-92212.928</v>
      </c>
      <c r="BP24" s="55">
        <v>-123552.04586</v>
      </c>
      <c r="BQ24" s="55">
        <v>-32741.29391</v>
      </c>
      <c r="BR24" s="55">
        <v>-62571.973549999995</v>
      </c>
      <c r="BS24" s="223">
        <v>-98093972.620000005</v>
      </c>
      <c r="BT24" s="223">
        <v>-134324128.59999999</v>
      </c>
      <c r="BU24" s="223">
        <v>-38604946.939999998</v>
      </c>
      <c r="BV24" s="223">
        <v>-79725230.420000002</v>
      </c>
      <c r="BW24" s="199">
        <v>-122912203.23999999</v>
      </c>
      <c r="BX24" s="199">
        <v>-166615656.62</v>
      </c>
      <c r="BY24" s="199">
        <v>-42841537.619999997</v>
      </c>
      <c r="BZ24" s="199">
        <v>-86143832.219999999</v>
      </c>
      <c r="CA24" s="199">
        <v>-134308870.13999999</v>
      </c>
      <c r="CB24" s="199">
        <v>-183009349.24000001</v>
      </c>
      <c r="CC24" s="223">
        <v>-49244862.159999996</v>
      </c>
      <c r="CD24" s="223">
        <v>-98478365.569999993</v>
      </c>
      <c r="CE24" s="223">
        <v>-155783537.88999999</v>
      </c>
      <c r="CF24" s="223">
        <v>-210244329.53999999</v>
      </c>
      <c r="CG24" s="223">
        <v>-53054688.609999999</v>
      </c>
      <c r="CH24" s="223">
        <v>-114789174.56</v>
      </c>
      <c r="CI24" s="223">
        <v>-178734868.72999999</v>
      </c>
      <c r="CJ24" s="223">
        <v>-241129232.91</v>
      </c>
      <c r="CK24" s="223">
        <v>-66464856.860000007</v>
      </c>
      <c r="CL24" s="223">
        <v>-128569195.12</v>
      </c>
      <c r="CM24" s="223">
        <v>-192461276.49000001</v>
      </c>
      <c r="CN24" s="223">
        <v>-261799191.11000001</v>
      </c>
      <c r="CO24" s="223">
        <v>-62177979.170000002</v>
      </c>
      <c r="CP24" s="223">
        <v>-125994122.87</v>
      </c>
      <c r="CQ24" s="223">
        <v>-192385477.28999999</v>
      </c>
      <c r="CR24" s="223">
        <v>-256521722.33000001</v>
      </c>
    </row>
    <row r="25" spans="2:96">
      <c r="B25" s="115" t="s">
        <v>570</v>
      </c>
      <c r="C25" s="116">
        <v>-18843</v>
      </c>
      <c r="D25" s="116">
        <v>-23978</v>
      </c>
      <c r="E25" s="116">
        <v>-57170</v>
      </c>
      <c r="F25" s="116">
        <v>-118825</v>
      </c>
      <c r="G25" s="116">
        <v>-281116</v>
      </c>
      <c r="H25" s="116">
        <v>-63470</v>
      </c>
      <c r="I25" s="116">
        <v>-126538</v>
      </c>
      <c r="J25" s="200">
        <v>-294533872.56999999</v>
      </c>
      <c r="K25" s="200">
        <v>-477661557.30000001</v>
      </c>
      <c r="L25" s="200">
        <v>-194851028.81999999</v>
      </c>
      <c r="M25" s="200">
        <v>-444647614.88999999</v>
      </c>
      <c r="N25" s="200">
        <v>-665228928.75999999</v>
      </c>
      <c r="O25" s="200">
        <v>-922080052.21000004</v>
      </c>
      <c r="P25" s="200">
        <v>-168580734.19999999</v>
      </c>
      <c r="Q25" s="200">
        <v>-264887543.55000001</v>
      </c>
      <c r="R25" s="200">
        <v>-421274292.39999998</v>
      </c>
      <c r="S25" s="200">
        <v>-501811287.75999999</v>
      </c>
      <c r="T25" s="200">
        <v>-36269408.899999999</v>
      </c>
      <c r="U25" s="200">
        <v>-87589164.459999993</v>
      </c>
      <c r="V25" s="200">
        <v>-185012267.41999999</v>
      </c>
      <c r="W25" s="200">
        <v>-338482361.38</v>
      </c>
      <c r="X25" s="200">
        <v>-73889443.670000017</v>
      </c>
      <c r="Y25" s="200">
        <v>-246639512.06</v>
      </c>
      <c r="Z25" s="200">
        <v>-446453682.87</v>
      </c>
      <c r="AA25" s="200">
        <v>-1049657935.1900001</v>
      </c>
      <c r="AB25" s="200">
        <v>-81597814.49000001</v>
      </c>
      <c r="AC25" s="200">
        <v>-380665032.57999998</v>
      </c>
      <c r="AD25" s="200">
        <v>-716957023.29999995</v>
      </c>
      <c r="AE25" s="200">
        <v>-1054175317.8</v>
      </c>
      <c r="AF25" s="200">
        <v>-290875024.23000002</v>
      </c>
      <c r="AG25" s="200">
        <v>-792109807.94000006</v>
      </c>
      <c r="AH25" s="200">
        <v>-1365862309.77</v>
      </c>
      <c r="AI25" s="200">
        <v>-1880069465.3399999</v>
      </c>
      <c r="AJ25" s="57"/>
      <c r="AK25" s="116">
        <v>-61</v>
      </c>
      <c r="AL25" s="116">
        <v>-180</v>
      </c>
      <c r="AM25" s="116">
        <v>-451</v>
      </c>
      <c r="AN25" s="116">
        <v>-909</v>
      </c>
      <c r="AO25" s="116">
        <v>-176</v>
      </c>
      <c r="AP25" s="116">
        <v>-421.33199999999999</v>
      </c>
      <c r="AQ25" s="116">
        <v>-776</v>
      </c>
      <c r="AR25" s="116">
        <v>-1229</v>
      </c>
      <c r="AS25" s="116">
        <v>-146</v>
      </c>
      <c r="AT25" s="116">
        <v>-503</v>
      </c>
      <c r="AU25" s="116">
        <v>-980</v>
      </c>
      <c r="AV25" s="116">
        <v>-1965</v>
      </c>
      <c r="AW25" s="116">
        <v>-255</v>
      </c>
      <c r="AX25" s="116">
        <v>-640</v>
      </c>
      <c r="AY25" s="116">
        <v>-890</v>
      </c>
      <c r="AZ25" s="116">
        <v>-1430</v>
      </c>
      <c r="BA25" s="116">
        <v>-888</v>
      </c>
      <c r="BB25" s="116">
        <v>-718</v>
      </c>
      <c r="BC25" s="116">
        <v>-1082</v>
      </c>
      <c r="BD25" s="116">
        <v>-1629</v>
      </c>
      <c r="BE25" s="116">
        <v>-143</v>
      </c>
      <c r="BF25" s="116">
        <v>-570</v>
      </c>
      <c r="BG25" s="116">
        <v>-1298</v>
      </c>
      <c r="BH25" s="116">
        <v>-1956</v>
      </c>
      <c r="BI25" s="116">
        <v>-276</v>
      </c>
      <c r="BJ25" s="116">
        <v>-737</v>
      </c>
      <c r="BK25" s="116">
        <v>-1447</v>
      </c>
      <c r="BL25" s="116">
        <v>-2595</v>
      </c>
      <c r="BM25" s="116">
        <v>-327</v>
      </c>
      <c r="BN25" s="116">
        <v>-1160</v>
      </c>
      <c r="BO25" s="116">
        <v>-1917</v>
      </c>
      <c r="BP25" s="116">
        <v>-2551.3039899999999</v>
      </c>
      <c r="BQ25" s="116">
        <v>-55.086910000000003</v>
      </c>
      <c r="BR25" s="116">
        <v>-734.30478000000005</v>
      </c>
      <c r="BS25" s="224">
        <v>-1530893.35</v>
      </c>
      <c r="BT25" s="224">
        <v>-2448074.2200000002</v>
      </c>
      <c r="BU25" s="224">
        <v>-319997.59999999998</v>
      </c>
      <c r="BV25" s="224">
        <v>-1093889.77</v>
      </c>
      <c r="BW25" s="200">
        <v>-2088584.23</v>
      </c>
      <c r="BX25" s="200">
        <v>-3818198.28</v>
      </c>
      <c r="BY25" s="200">
        <v>-708786.37</v>
      </c>
      <c r="BZ25" s="200">
        <v>-2359421.41</v>
      </c>
      <c r="CA25" s="200">
        <v>-4056451.33</v>
      </c>
      <c r="CB25" s="200">
        <v>-5597868.0199999996</v>
      </c>
      <c r="CC25" s="224">
        <v>-686147.43</v>
      </c>
      <c r="CD25" s="224">
        <v>-2433003</v>
      </c>
      <c r="CE25" s="224">
        <v>-4146585.45</v>
      </c>
      <c r="CF25" s="224">
        <v>-6762346.5</v>
      </c>
      <c r="CG25" s="224">
        <v>-2098617.33</v>
      </c>
      <c r="CH25" s="224">
        <v>-3797808.74</v>
      </c>
      <c r="CI25" s="224">
        <v>-14367807.560000001</v>
      </c>
      <c r="CJ25" s="224">
        <v>-19255919.34</v>
      </c>
      <c r="CK25" s="224">
        <v>-1446606.6800000002</v>
      </c>
      <c r="CL25" s="224">
        <v>-3322244.1</v>
      </c>
      <c r="CM25" s="224">
        <v>-5844591.2999999998</v>
      </c>
      <c r="CN25" s="224">
        <v>-7416010.1200000001</v>
      </c>
      <c r="CO25" s="224">
        <v>-1111695.81</v>
      </c>
      <c r="CP25" s="224">
        <v>-3418099.66</v>
      </c>
      <c r="CQ25" s="224">
        <v>-5873135.5300000003</v>
      </c>
      <c r="CR25" s="224">
        <v>-8300196.8799999999</v>
      </c>
    </row>
    <row r="26" spans="2:96">
      <c r="B26" s="22" t="s">
        <v>571</v>
      </c>
      <c r="C26" s="55">
        <v>-10115</v>
      </c>
      <c r="D26" s="55">
        <v>-10115</v>
      </c>
      <c r="E26" s="55">
        <v>-24357</v>
      </c>
      <c r="F26" s="55">
        <v>-38283.756000000001</v>
      </c>
      <c r="G26" s="55">
        <v>-57607</v>
      </c>
      <c r="H26" s="55">
        <v>-11730</v>
      </c>
      <c r="I26" s="55">
        <v>-27221</v>
      </c>
      <c r="J26" s="199">
        <v>-40998997.93</v>
      </c>
      <c r="K26" s="199">
        <v>-61580467.539999999</v>
      </c>
      <c r="L26" s="199">
        <v>-14305043.529999999</v>
      </c>
      <c r="M26" s="199">
        <v>-34346073.990000002</v>
      </c>
      <c r="N26" s="199">
        <v>-50367781.539999999</v>
      </c>
      <c r="O26" s="199">
        <v>-72863593.969999999</v>
      </c>
      <c r="P26" s="199">
        <v>-11954907.67</v>
      </c>
      <c r="Q26" s="199">
        <v>-35766402.789999999</v>
      </c>
      <c r="R26" s="199">
        <v>-56696457.759999998</v>
      </c>
      <c r="S26" s="199">
        <v>-85400729.140000001</v>
      </c>
      <c r="T26" s="199">
        <v>-15102321.199999999</v>
      </c>
      <c r="U26" s="199">
        <v>-44080162.380000003</v>
      </c>
      <c r="V26" s="199">
        <v>-64627903.509999998</v>
      </c>
      <c r="W26" s="199">
        <v>-89623885.280000001</v>
      </c>
      <c r="X26" s="199">
        <v>-15666885.829999998</v>
      </c>
      <c r="Y26" s="199">
        <v>-48662430</v>
      </c>
      <c r="Z26" s="199">
        <v>-93312060.739999995</v>
      </c>
      <c r="AA26" s="199">
        <v>-126348433.98999999</v>
      </c>
      <c r="AB26" s="199">
        <v>-20542166.529999997</v>
      </c>
      <c r="AC26" s="199">
        <v>-47581389.479999997</v>
      </c>
      <c r="AD26" s="199">
        <v>-73516285.739999995</v>
      </c>
      <c r="AE26" s="199">
        <v>-104270022.69</v>
      </c>
      <c r="AF26" s="199">
        <v>-17930969.899999999</v>
      </c>
      <c r="AG26" s="199">
        <v>-43778072.780000001</v>
      </c>
      <c r="AH26" s="199">
        <v>-74269609.530000001</v>
      </c>
      <c r="AI26" s="199">
        <v>-111992293.98</v>
      </c>
      <c r="AJ26" s="57"/>
      <c r="AK26" s="55">
        <v>-4030</v>
      </c>
      <c r="AL26" s="55">
        <v>-9256</v>
      </c>
      <c r="AM26" s="55">
        <v>-17500</v>
      </c>
      <c r="AN26" s="55">
        <v>-27753</v>
      </c>
      <c r="AO26" s="55">
        <v>-9332</v>
      </c>
      <c r="AP26" s="55">
        <v>-23315.654999999999</v>
      </c>
      <c r="AQ26" s="55">
        <v>-38664</v>
      </c>
      <c r="AR26" s="55">
        <v>-66427</v>
      </c>
      <c r="AS26" s="55">
        <v>-13764</v>
      </c>
      <c r="AT26" s="55">
        <v>-36276</v>
      </c>
      <c r="AU26" s="55">
        <v>-55406</v>
      </c>
      <c r="AV26" s="55">
        <v>-76407</v>
      </c>
      <c r="AW26" s="55">
        <v>-7226</v>
      </c>
      <c r="AX26" s="55">
        <v>-18051</v>
      </c>
      <c r="AY26" s="55">
        <v>-29276</v>
      </c>
      <c r="AZ26" s="55">
        <v>-41834</v>
      </c>
      <c r="BA26" s="55">
        <v>-9910</v>
      </c>
      <c r="BB26" s="55">
        <v>-19485</v>
      </c>
      <c r="BC26" s="55">
        <v>-31217</v>
      </c>
      <c r="BD26" s="55">
        <v>-45379</v>
      </c>
      <c r="BE26" s="55">
        <v>-6901</v>
      </c>
      <c r="BF26" s="55">
        <v>-17318</v>
      </c>
      <c r="BG26" s="55">
        <v>-30445</v>
      </c>
      <c r="BH26" s="55">
        <v>-43950</v>
      </c>
      <c r="BI26" s="55">
        <v>-9023</v>
      </c>
      <c r="BJ26" s="55">
        <v>-21898</v>
      </c>
      <c r="BK26" s="55">
        <v>-36171</v>
      </c>
      <c r="BL26" s="55">
        <v>-52664</v>
      </c>
      <c r="BM26" s="55">
        <v>-10115</v>
      </c>
      <c r="BN26" s="55">
        <v>-24357</v>
      </c>
      <c r="BO26" s="55">
        <v>-38285</v>
      </c>
      <c r="BP26" s="55">
        <v>-57607.282719999996</v>
      </c>
      <c r="BQ26" s="55">
        <v>-11730.521339999999</v>
      </c>
      <c r="BR26" s="55">
        <v>-27219.891780000002</v>
      </c>
      <c r="BS26" s="223">
        <v>-40998997.93</v>
      </c>
      <c r="BT26" s="223">
        <v>-61580467.539999999</v>
      </c>
      <c r="BU26" s="223">
        <v>-14305043.529999999</v>
      </c>
      <c r="BV26" s="223">
        <v>-34346673.990000002</v>
      </c>
      <c r="BW26" s="199">
        <v>-50368381.539999999</v>
      </c>
      <c r="BX26" s="199">
        <v>-72863593.969999999</v>
      </c>
      <c r="BY26" s="199">
        <v>-11954907.67</v>
      </c>
      <c r="BZ26" s="199">
        <v>-35766402.789999999</v>
      </c>
      <c r="CA26" s="199">
        <v>-56696457.759999998</v>
      </c>
      <c r="CB26" s="199">
        <v>-85400729.140000001</v>
      </c>
      <c r="CC26" s="223">
        <v>-15102321.199999999</v>
      </c>
      <c r="CD26" s="223">
        <v>-44080162.380000003</v>
      </c>
      <c r="CE26" s="223">
        <v>-64627903.509999998</v>
      </c>
      <c r="CF26" s="223">
        <v>-89623885.280000001</v>
      </c>
      <c r="CG26" s="223">
        <v>-15666885.829999998</v>
      </c>
      <c r="CH26" s="223">
        <v>-48662430</v>
      </c>
      <c r="CI26" s="223">
        <v>-93312060.739999995</v>
      </c>
      <c r="CJ26" s="223">
        <v>-126348433.98999999</v>
      </c>
      <c r="CK26" s="223">
        <v>-20542166.529999997</v>
      </c>
      <c r="CL26" s="223">
        <v>-47581389.479999997</v>
      </c>
      <c r="CM26" s="223">
        <v>-73516285.739999995</v>
      </c>
      <c r="CN26" s="223">
        <v>-104270022.69</v>
      </c>
      <c r="CO26" s="223">
        <v>-17930969.899999999</v>
      </c>
      <c r="CP26" s="223">
        <v>-43778072.780000001</v>
      </c>
      <c r="CQ26" s="223">
        <v>-74269609.530000001</v>
      </c>
      <c r="CR26" s="223">
        <v>-111992293.98</v>
      </c>
    </row>
    <row r="27" spans="2:96">
      <c r="B27" s="115" t="s">
        <v>196</v>
      </c>
      <c r="C27" s="116">
        <v>-1484</v>
      </c>
      <c r="D27" s="116">
        <v>-1483.88355</v>
      </c>
      <c r="E27" s="116">
        <v>-3081</v>
      </c>
      <c r="F27" s="116">
        <v>-4741</v>
      </c>
      <c r="G27" s="116">
        <v>-6400</v>
      </c>
      <c r="H27" s="116">
        <v>-3386</v>
      </c>
      <c r="I27" s="116">
        <v>-6584</v>
      </c>
      <c r="J27" s="200">
        <v>-10374624.6</v>
      </c>
      <c r="K27" s="200">
        <v>-13200760.119999999</v>
      </c>
      <c r="L27" s="200">
        <v>-3445912.08</v>
      </c>
      <c r="M27" s="200">
        <v>-7490916.5099999998</v>
      </c>
      <c r="N27" s="200">
        <v>-12102000</v>
      </c>
      <c r="O27" s="200">
        <v>-15279206.109999999</v>
      </c>
      <c r="P27" s="200">
        <v>-4686242.99</v>
      </c>
      <c r="Q27" s="200">
        <v>-10495345.75</v>
      </c>
      <c r="R27" s="200">
        <v>-16511171.98</v>
      </c>
      <c r="S27" s="200">
        <v>-22652761.27</v>
      </c>
      <c r="T27" s="200">
        <v>-6855758.29</v>
      </c>
      <c r="U27" s="200">
        <v>-13946662.51</v>
      </c>
      <c r="V27" s="200">
        <v>-19726325.73</v>
      </c>
      <c r="W27" s="200">
        <v>-24977954.199999999</v>
      </c>
      <c r="X27" s="200">
        <v>-15666885.829999998</v>
      </c>
      <c r="Y27" s="200">
        <v>-9024689.2300000004</v>
      </c>
      <c r="Z27" s="200">
        <v>-12793796.470000001</v>
      </c>
      <c r="AA27" s="200">
        <v>-17924592.280000001</v>
      </c>
      <c r="AB27" s="200">
        <v>-4627092.26</v>
      </c>
      <c r="AC27" s="200">
        <v>-9922430.6600000001</v>
      </c>
      <c r="AD27" s="200">
        <v>-14842338.66</v>
      </c>
      <c r="AE27" s="200">
        <v>-24720224.219999999</v>
      </c>
      <c r="AF27" s="200">
        <v>-7887501.9900000002</v>
      </c>
      <c r="AG27" s="200">
        <v>-17427880.469999999</v>
      </c>
      <c r="AH27" s="200">
        <v>-28950000</v>
      </c>
      <c r="AI27" s="200">
        <v>-63257459.829999998</v>
      </c>
      <c r="AJ27" s="57"/>
      <c r="AK27" s="116">
        <v>-30038</v>
      </c>
      <c r="AL27" s="116">
        <v>-60821</v>
      </c>
      <c r="AM27" s="116">
        <v>-91212</v>
      </c>
      <c r="AN27" s="116">
        <v>-125287</v>
      </c>
      <c r="AO27" s="116">
        <v>-31513</v>
      </c>
      <c r="AP27" s="116">
        <v>-63003.171999999999</v>
      </c>
      <c r="AQ27" s="116">
        <v>-112155</v>
      </c>
      <c r="AR27" s="116">
        <v>-161391</v>
      </c>
      <c r="AS27" s="116">
        <v>-51498</v>
      </c>
      <c r="AT27" s="116">
        <v>-102198</v>
      </c>
      <c r="AU27" s="116">
        <v>-152997</v>
      </c>
      <c r="AV27" s="116">
        <v>-203883</v>
      </c>
      <c r="AW27" s="116">
        <v>-50195</v>
      </c>
      <c r="AX27" s="116">
        <v>-159681</v>
      </c>
      <c r="AY27" s="116">
        <v>-223777</v>
      </c>
      <c r="AZ27" s="116">
        <v>-201697</v>
      </c>
      <c r="BA27" s="116">
        <v>-50717</v>
      </c>
      <c r="BB27" s="116">
        <v>-101079</v>
      </c>
      <c r="BC27" s="116">
        <v>-152555</v>
      </c>
      <c r="BD27" s="116">
        <v>-205224</v>
      </c>
      <c r="BE27" s="116">
        <v>-50272</v>
      </c>
      <c r="BF27" s="116">
        <v>-100207</v>
      </c>
      <c r="BG27" s="116">
        <v>-150646</v>
      </c>
      <c r="BH27" s="116">
        <v>-201261</v>
      </c>
      <c r="BI27" s="116">
        <v>-46946</v>
      </c>
      <c r="BJ27" s="116">
        <v>-93833</v>
      </c>
      <c r="BK27" s="116">
        <v>-141051</v>
      </c>
      <c r="BL27" s="116">
        <v>-188665</v>
      </c>
      <c r="BM27" s="116">
        <v>-47191</v>
      </c>
      <c r="BN27" s="116">
        <v>-94575</v>
      </c>
      <c r="BO27" s="116">
        <v>-142902</v>
      </c>
      <c r="BP27" s="116">
        <v>-191785.14100999999</v>
      </c>
      <c r="BQ27" s="116">
        <v>-47678.285510000002</v>
      </c>
      <c r="BR27" s="116">
        <v>-96026.115879999998</v>
      </c>
      <c r="BS27" s="224">
        <v>-145471788.86000001</v>
      </c>
      <c r="BT27" s="224">
        <v>-195209523.62</v>
      </c>
      <c r="BU27" s="224">
        <v>-57107873.659999996</v>
      </c>
      <c r="BV27" s="224">
        <v>-117657356.2</v>
      </c>
      <c r="BW27" s="200">
        <v>-179512035.94</v>
      </c>
      <c r="BX27" s="200">
        <v>-242134578.34</v>
      </c>
      <c r="BY27" s="200">
        <v>-63091472.119999997</v>
      </c>
      <c r="BZ27" s="200">
        <v>-127399391.95</v>
      </c>
      <c r="CA27" s="200">
        <v>-191641860.59999999</v>
      </c>
      <c r="CB27" s="200">
        <v>-260435412.88</v>
      </c>
      <c r="CC27" s="224">
        <v>-71448832.370000005</v>
      </c>
      <c r="CD27" s="224">
        <v>-143436233.94999999</v>
      </c>
      <c r="CE27" s="224">
        <v>-216275375.55000001</v>
      </c>
      <c r="CF27" s="224">
        <v>-288630569.57999998</v>
      </c>
      <c r="CG27" s="224">
        <v>-73594913.560000002</v>
      </c>
      <c r="CH27" s="224">
        <v>-166825392.97</v>
      </c>
      <c r="CI27" s="224">
        <v>-262143301.19999999</v>
      </c>
      <c r="CJ27" s="224">
        <v>-332595708.72000003</v>
      </c>
      <c r="CK27" s="224">
        <v>-88312889.679999992</v>
      </c>
      <c r="CL27" s="224">
        <v>-175622978.63999999</v>
      </c>
      <c r="CM27" s="224">
        <v>-262547153.53</v>
      </c>
      <c r="CN27" s="224">
        <v>-361426471.11000001</v>
      </c>
      <c r="CO27" s="224">
        <v>-90379933.75</v>
      </c>
      <c r="CP27" s="224">
        <v>-192535023.50999999</v>
      </c>
      <c r="CQ27" s="224">
        <v>-323854000</v>
      </c>
      <c r="CR27" s="224">
        <v>-454560863.74000001</v>
      </c>
    </row>
    <row r="28" spans="2:96">
      <c r="B28" s="22" t="s">
        <v>681</v>
      </c>
      <c r="C28" s="55"/>
      <c r="D28" s="55"/>
      <c r="E28" s="55">
        <v>0</v>
      </c>
      <c r="F28" s="55">
        <v>0</v>
      </c>
      <c r="G28" s="55">
        <v>0</v>
      </c>
      <c r="H28" s="55" t="s">
        <v>180</v>
      </c>
      <c r="I28" s="55"/>
      <c r="J28" s="55"/>
      <c r="K28" s="55"/>
      <c r="L28" s="55"/>
      <c r="M28" s="55"/>
      <c r="N28" s="55"/>
      <c r="O28" s="55"/>
      <c r="P28" s="55"/>
      <c r="Q28" s="299">
        <v>0</v>
      </c>
      <c r="R28" s="299"/>
      <c r="S28" s="299"/>
      <c r="T28" s="299"/>
      <c r="U28" s="299"/>
      <c r="V28" s="299"/>
      <c r="W28" s="299"/>
      <c r="X28" s="299"/>
      <c r="Y28" s="299"/>
      <c r="Z28" s="299"/>
      <c r="AA28" s="299"/>
      <c r="AB28" s="299"/>
      <c r="AC28" s="299"/>
      <c r="AD28" s="299"/>
      <c r="AE28" s="299"/>
      <c r="AF28" s="299"/>
      <c r="AG28" s="299"/>
      <c r="AH28" s="299"/>
      <c r="AI28" s="299"/>
      <c r="AJ28" s="57"/>
      <c r="AK28" s="55">
        <v>-326</v>
      </c>
      <c r="AL28" s="55">
        <v>-3172</v>
      </c>
      <c r="AM28" s="55">
        <v>-3536</v>
      </c>
      <c r="AN28" s="55">
        <v>0</v>
      </c>
      <c r="AO28" s="55">
        <v>0</v>
      </c>
      <c r="AP28" s="55">
        <v>0</v>
      </c>
      <c r="AQ28" s="55"/>
      <c r="AR28" s="55">
        <v>0</v>
      </c>
      <c r="AS28" s="55"/>
      <c r="AT28" s="55"/>
      <c r="AU28" s="55"/>
      <c r="AV28" s="55">
        <v>0</v>
      </c>
      <c r="AW28" s="55"/>
      <c r="AX28" s="55"/>
      <c r="AY28" s="55">
        <v>0</v>
      </c>
      <c r="AZ28" s="55"/>
      <c r="BA28" s="55"/>
      <c r="BB28" s="55"/>
      <c r="BC28" s="55"/>
      <c r="BD28" s="55"/>
      <c r="BE28" s="55">
        <v>0</v>
      </c>
      <c r="BF28" s="55">
        <v>0</v>
      </c>
      <c r="BG28" s="55">
        <v>0</v>
      </c>
      <c r="BH28" s="55"/>
      <c r="BI28" s="55"/>
      <c r="BJ28" s="55"/>
      <c r="BK28" s="55"/>
      <c r="BL28" s="55"/>
      <c r="BM28" s="55"/>
      <c r="BN28" s="55">
        <v>0</v>
      </c>
      <c r="BO28" s="55">
        <v>0</v>
      </c>
      <c r="BP28" s="55">
        <v>0</v>
      </c>
      <c r="BQ28" s="55"/>
      <c r="BR28" s="55"/>
      <c r="BS28" s="240" t="s">
        <v>180</v>
      </c>
      <c r="BT28" s="240"/>
      <c r="BU28" s="240"/>
      <c r="BV28" s="240"/>
      <c r="BW28" s="55"/>
      <c r="BX28" s="55"/>
      <c r="BY28" s="55"/>
      <c r="BZ28" s="240">
        <v>0</v>
      </c>
      <c r="CA28" s="240"/>
      <c r="CB28" s="240"/>
      <c r="CC28" s="240"/>
      <c r="CD28" s="240"/>
      <c r="CE28" s="240"/>
      <c r="CF28" s="240"/>
      <c r="CG28" s="240"/>
      <c r="CH28" s="240"/>
      <c r="CI28" s="240"/>
      <c r="CJ28" s="240"/>
      <c r="CK28" s="240"/>
      <c r="CL28" s="240"/>
      <c r="CM28" s="240"/>
      <c r="CN28" s="240"/>
      <c r="CO28" s="240"/>
      <c r="CP28" s="240"/>
      <c r="CQ28" s="240"/>
      <c r="CR28" s="240"/>
    </row>
    <row r="29" spans="2:96">
      <c r="B29" s="115" t="s">
        <v>573</v>
      </c>
      <c r="C29" s="116">
        <v>-5202</v>
      </c>
      <c r="D29" s="116">
        <v>-5202</v>
      </c>
      <c r="E29" s="116">
        <v>-10914</v>
      </c>
      <c r="F29" s="116">
        <v>-17493.061000000002</v>
      </c>
      <c r="G29" s="116">
        <v>-37963</v>
      </c>
      <c r="H29" s="116">
        <v>-5223</v>
      </c>
      <c r="I29" s="116">
        <v>-8016</v>
      </c>
      <c r="J29" s="200">
        <v>-12360518.369999999</v>
      </c>
      <c r="K29" s="200">
        <v>-19345799.09</v>
      </c>
      <c r="L29" s="200">
        <v>-4761685.6500000004</v>
      </c>
      <c r="M29" s="200">
        <v>-9480000</v>
      </c>
      <c r="N29" s="200">
        <v>-12721117.76</v>
      </c>
      <c r="O29" s="200">
        <v>-23684900.789999999</v>
      </c>
      <c r="P29" s="200">
        <v>-11597112.75</v>
      </c>
      <c r="Q29" s="200">
        <v>-11796797.630000001</v>
      </c>
      <c r="R29" s="200">
        <v>-14802552.73</v>
      </c>
      <c r="S29" s="200">
        <v>-25357268.829999998</v>
      </c>
      <c r="T29" s="200">
        <v>-3540410.49</v>
      </c>
      <c r="U29" s="200">
        <v>-15587464.17</v>
      </c>
      <c r="V29" s="200">
        <v>-19707289.390000001</v>
      </c>
      <c r="W29" s="200">
        <v>-76785988.209999993</v>
      </c>
      <c r="X29" s="200">
        <v>-2855798.9699999988</v>
      </c>
      <c r="Y29" s="200">
        <v>-20823478.879999999</v>
      </c>
      <c r="Z29" s="200">
        <v>501555.13</v>
      </c>
      <c r="AA29" s="200">
        <v>-19489861.579999998</v>
      </c>
      <c r="AB29" s="200">
        <v>-4550370.6400000006</v>
      </c>
      <c r="AC29" s="200">
        <v>-7492547.9900000002</v>
      </c>
      <c r="AD29" s="200">
        <v>-16495488.52</v>
      </c>
      <c r="AE29" s="200">
        <v>-73945424.680000007</v>
      </c>
      <c r="AF29" s="200">
        <v>-6762217.0700000003</v>
      </c>
      <c r="AG29" s="200">
        <v>-14333454.880000001</v>
      </c>
      <c r="AH29" s="200">
        <v>-39419461.740000002</v>
      </c>
      <c r="AI29" s="200">
        <v>-33177932.780000001</v>
      </c>
      <c r="AJ29" s="57"/>
      <c r="AK29" s="116">
        <v>-1587</v>
      </c>
      <c r="AL29" s="116">
        <v>-1039</v>
      </c>
      <c r="AM29" s="116">
        <v>-2300</v>
      </c>
      <c r="AN29" s="116">
        <v>-8781</v>
      </c>
      <c r="AO29" s="116">
        <v>-4102</v>
      </c>
      <c r="AP29" s="116">
        <v>-5802.6629999999996</v>
      </c>
      <c r="AQ29" s="116">
        <v>-12263</v>
      </c>
      <c r="AR29" s="116">
        <v>-14776</v>
      </c>
      <c r="AS29" s="116">
        <v>-7215</v>
      </c>
      <c r="AT29" s="116">
        <v>-10579</v>
      </c>
      <c r="AU29" s="116">
        <v>-14246</v>
      </c>
      <c r="AV29" s="116">
        <v>-20399</v>
      </c>
      <c r="AW29" s="116">
        <v>-6204</v>
      </c>
      <c r="AX29" s="116">
        <v>-10550</v>
      </c>
      <c r="AY29" s="116">
        <v>-5223</v>
      </c>
      <c r="AZ29" s="116">
        <v>-18487</v>
      </c>
      <c r="BA29" s="116">
        <v>-3388</v>
      </c>
      <c r="BB29" s="116">
        <v>-9689</v>
      </c>
      <c r="BC29" s="116">
        <v>-13047</v>
      </c>
      <c r="BD29" s="116">
        <v>-18330</v>
      </c>
      <c r="BE29" s="116">
        <v>-4474</v>
      </c>
      <c r="BF29" s="116">
        <v>-13984</v>
      </c>
      <c r="BG29" s="116">
        <v>-15213</v>
      </c>
      <c r="BH29" s="116">
        <v>-23462</v>
      </c>
      <c r="BI29" s="116">
        <v>-4501</v>
      </c>
      <c r="BJ29" s="116">
        <v>-11838</v>
      </c>
      <c r="BK29" s="116">
        <v>-19653</v>
      </c>
      <c r="BL29" s="116">
        <v>-24355</v>
      </c>
      <c r="BM29" s="116">
        <v>-5202</v>
      </c>
      <c r="BN29" s="116">
        <v>-10914</v>
      </c>
      <c r="BO29" s="116">
        <v>-17491</v>
      </c>
      <c r="BP29" s="116">
        <v>-37963</v>
      </c>
      <c r="BQ29" s="116">
        <v>-7230.5617000000002</v>
      </c>
      <c r="BR29" s="116">
        <v>-12034.28449</v>
      </c>
      <c r="BS29" s="224">
        <v>-18631892.649999999</v>
      </c>
      <c r="BT29" s="224">
        <v>-42165849.420000002</v>
      </c>
      <c r="BU29" s="224">
        <v>-6925544.0599999996</v>
      </c>
      <c r="BV29" s="224">
        <v>-13877943.35</v>
      </c>
      <c r="BW29" s="200">
        <v>-19387255.219999999</v>
      </c>
      <c r="BX29" s="200">
        <v>-32394882.489999998</v>
      </c>
      <c r="BY29" s="200">
        <v>-14189063.109999999</v>
      </c>
      <c r="BZ29" s="200">
        <v>-16714172.689999999</v>
      </c>
      <c r="CA29" s="200">
        <v>-22439654.219999999</v>
      </c>
      <c r="CB29" s="200">
        <v>-47381052.560000002</v>
      </c>
      <c r="CC29" s="224">
        <v>-6647187.3300000001</v>
      </c>
      <c r="CD29" s="224">
        <v>-21903005.510000002</v>
      </c>
      <c r="CE29" s="224">
        <v>-28104789.25</v>
      </c>
      <c r="CF29" s="224">
        <v>-39439260.829999998</v>
      </c>
      <c r="CG29" s="224">
        <v>-5446856.6099999994</v>
      </c>
      <c r="CH29" s="224">
        <v>-7150203.8799999999</v>
      </c>
      <c r="CI29" s="224">
        <v>7221840.7999999998</v>
      </c>
      <c r="CJ29" s="224">
        <v>-220780.23</v>
      </c>
      <c r="CK29" s="224">
        <v>-10551807.92</v>
      </c>
      <c r="CL29" s="224">
        <v>-14038325.92</v>
      </c>
      <c r="CM29" s="224">
        <v>-26666862.370000001</v>
      </c>
      <c r="CN29" s="224">
        <v>-84426833.400000006</v>
      </c>
      <c r="CO29" s="224">
        <v>-7086147.4699999997</v>
      </c>
      <c r="CP29" s="224">
        <v>-14647138.08</v>
      </c>
      <c r="CQ29" s="224">
        <v>-17001377.079999998</v>
      </c>
      <c r="CR29" s="224">
        <v>-32098653.670000002</v>
      </c>
    </row>
    <row r="30" spans="2:96">
      <c r="B30" s="92" t="s">
        <v>194</v>
      </c>
      <c r="C30" s="94">
        <v>-63724</v>
      </c>
      <c r="D30" s="94">
        <v>-68859.254990000001</v>
      </c>
      <c r="E30" s="94">
        <v>-153852</v>
      </c>
      <c r="F30" s="94">
        <v>-266815</v>
      </c>
      <c r="G30" s="94">
        <v>-500239</v>
      </c>
      <c r="H30" s="94">
        <v>-113165</v>
      </c>
      <c r="I30" s="94">
        <v>-224347</v>
      </c>
      <c r="J30" s="203">
        <v>-445987361.49000001</v>
      </c>
      <c r="K30" s="203">
        <v>-692911952.52999997</v>
      </c>
      <c r="L30" s="203">
        <v>-252522704.94</v>
      </c>
      <c r="M30" s="203">
        <v>-568198919.29999995</v>
      </c>
      <c r="N30" s="203">
        <v>-851230031.29999995</v>
      </c>
      <c r="O30" s="203">
        <v>-1185244203.5899999</v>
      </c>
      <c r="P30" s="203">
        <v>-234974292.23999998</v>
      </c>
      <c r="Q30" s="203">
        <v>-398594576.19</v>
      </c>
      <c r="R30" s="203">
        <v>-627081878.42999995</v>
      </c>
      <c r="S30" s="203">
        <v>-795578634.97000003</v>
      </c>
      <c r="T30" s="203">
        <v>-104157002.75</v>
      </c>
      <c r="U30" s="203">
        <v>-245735156.57999995</v>
      </c>
      <c r="V30" s="203">
        <v>-425130998.20999992</v>
      </c>
      <c r="W30" s="203">
        <v>-715136564.40999997</v>
      </c>
      <c r="X30" s="203">
        <v>-145466817.07999998</v>
      </c>
      <c r="Y30" s="203">
        <v>-430914595.5</v>
      </c>
      <c r="Z30" s="203">
        <v>-717999057.21000004</v>
      </c>
      <c r="AA30" s="203">
        <v>-1436625463.6700001</v>
      </c>
      <c r="AB30" s="203">
        <v>-173155208.51999998</v>
      </c>
      <c r="AC30" s="203">
        <v>-564308165.16999996</v>
      </c>
      <c r="AD30" s="203">
        <v>-999430074.04999995</v>
      </c>
      <c r="AE30" s="203">
        <v>-1494189956.28</v>
      </c>
      <c r="AF30" s="203">
        <v>-377746190.37</v>
      </c>
      <c r="AG30" s="203">
        <v>-993643338.94000006</v>
      </c>
      <c r="AH30" s="203">
        <v>-1671936858.3299999</v>
      </c>
      <c r="AI30" s="203">
        <v>-2281761414.4299998</v>
      </c>
      <c r="AJ30" s="57"/>
      <c r="AK30" s="94">
        <v>-16746</v>
      </c>
      <c r="AL30" s="94">
        <v>-34844</v>
      </c>
      <c r="AM30" s="94">
        <v>-56810</v>
      </c>
      <c r="AN30" s="94">
        <v>-82984</v>
      </c>
      <c r="AO30" s="94">
        <v>-26160</v>
      </c>
      <c r="AP30" s="94">
        <v>-54923.137999999992</v>
      </c>
      <c r="AQ30" s="94">
        <v>-93726</v>
      </c>
      <c r="AR30" s="94">
        <v>-136829</v>
      </c>
      <c r="AS30" s="94">
        <v>-38311</v>
      </c>
      <c r="AT30" s="94">
        <v>-82514</v>
      </c>
      <c r="AU30" s="94">
        <v>-126251</v>
      </c>
      <c r="AV30" s="94">
        <v>-172772</v>
      </c>
      <c r="AW30" s="94">
        <v>-36356</v>
      </c>
      <c r="AX30" s="94">
        <v>-73447</v>
      </c>
      <c r="AY30" s="94">
        <v>-102114</v>
      </c>
      <c r="AZ30" s="94">
        <v>-154148</v>
      </c>
      <c r="BA30" s="94">
        <v>-38147</v>
      </c>
      <c r="BB30" s="94">
        <v>-77874</v>
      </c>
      <c r="BC30" s="94">
        <v>-119119</v>
      </c>
      <c r="BD30" s="94">
        <v>-164195</v>
      </c>
      <c r="BE30" s="94">
        <v>-39641</v>
      </c>
      <c r="BF30" s="94">
        <v>-90619</v>
      </c>
      <c r="BG30" s="94">
        <v>-131633</v>
      </c>
      <c r="BH30" s="94">
        <v>-179886</v>
      </c>
      <c r="BI30" s="94">
        <v>-44257</v>
      </c>
      <c r="BJ30" s="94">
        <v>-92606</v>
      </c>
      <c r="BK30" s="94">
        <v>-147058</v>
      </c>
      <c r="BL30" s="94">
        <v>-198775</v>
      </c>
      <c r="BM30" s="94">
        <v>-45208</v>
      </c>
      <c r="BN30" s="94">
        <v>-97842</v>
      </c>
      <c r="BO30" s="94">
        <v>-149907.299</v>
      </c>
      <c r="BP30" s="94">
        <v>-221674.21635</v>
      </c>
      <c r="BQ30" s="94">
        <v>-51757.463859999996</v>
      </c>
      <c r="BR30" s="94">
        <v>-97841.57567000002</v>
      </c>
      <c r="BS30" s="225">
        <v>-159255756.55000001</v>
      </c>
      <c r="BT30" s="225">
        <v>-240518519.77999997</v>
      </c>
      <c r="BU30" s="225">
        <v>-60155532.130000003</v>
      </c>
      <c r="BV30" s="225">
        <v>-129043737.53</v>
      </c>
      <c r="BW30" s="203">
        <v>-194756424.22999999</v>
      </c>
      <c r="BX30" s="203">
        <v>-275692331.36000001</v>
      </c>
      <c r="BY30" s="203">
        <v>-69694294.769999996</v>
      </c>
      <c r="BZ30" s="203">
        <v>-140983829.10999998</v>
      </c>
      <c r="CA30" s="203">
        <v>-217501433.44999999</v>
      </c>
      <c r="CB30" s="203">
        <v>-321388998.96000004</v>
      </c>
      <c r="CC30" s="225">
        <v>-71680518.11999999</v>
      </c>
      <c r="CD30" s="225">
        <v>-166894536.45999998</v>
      </c>
      <c r="CE30" s="225">
        <v>-252662816.09999996</v>
      </c>
      <c r="CF30" s="225">
        <v>-346069822.14999998</v>
      </c>
      <c r="CG30" s="225">
        <v>-76267048.38000001</v>
      </c>
      <c r="CH30" s="225">
        <v>-174399617.18000001</v>
      </c>
      <c r="CI30" s="225">
        <v>-279192896.22999996</v>
      </c>
      <c r="CJ30" s="225">
        <v>-386954366.47000003</v>
      </c>
      <c r="CK30" s="225">
        <v>-99005437.98999998</v>
      </c>
      <c r="CL30" s="225">
        <v>-193511154.61999997</v>
      </c>
      <c r="CM30" s="225">
        <v>-298489015.90000004</v>
      </c>
      <c r="CN30" s="225">
        <v>-457912057.32000005</v>
      </c>
      <c r="CO30" s="225">
        <v>-88306792.349999994</v>
      </c>
      <c r="CP30" s="225">
        <v>-187837433.39000002</v>
      </c>
      <c r="CQ30" s="225">
        <v>-289529599.43000001</v>
      </c>
      <c r="CR30" s="225">
        <v>-454560863.74000001</v>
      </c>
    </row>
    <row r="31" spans="2:96" ht="2.25" customHeight="1">
      <c r="B31" s="22"/>
      <c r="C31" s="55"/>
      <c r="D31" s="55"/>
      <c r="E31" s="55">
        <v>0</v>
      </c>
      <c r="F31" s="55">
        <v>0</v>
      </c>
      <c r="G31" s="55">
        <v>0</v>
      </c>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7"/>
      <c r="AK31" s="55"/>
      <c r="AL31" s="55"/>
      <c r="AM31" s="55"/>
      <c r="AN31" s="55"/>
      <c r="AO31" s="55"/>
      <c r="AP31" s="55"/>
      <c r="AQ31" s="55"/>
      <c r="AR31" s="55"/>
      <c r="AS31" s="55"/>
      <c r="AT31" s="55"/>
      <c r="AU31" s="55"/>
      <c r="AV31" s="55"/>
      <c r="AW31" s="55"/>
      <c r="AX31" s="55"/>
      <c r="AY31" s="55"/>
      <c r="AZ31" s="55"/>
      <c r="BA31" s="55"/>
      <c r="BB31" s="55"/>
      <c r="BC31" s="55"/>
      <c r="BD31" s="55"/>
      <c r="BE31" s="55">
        <v>0</v>
      </c>
      <c r="BF31" s="55">
        <v>0</v>
      </c>
      <c r="BG31" s="55"/>
      <c r="BH31" s="55"/>
      <c r="BI31" s="55"/>
      <c r="BJ31" s="55"/>
      <c r="BK31" s="55"/>
      <c r="BL31" s="55"/>
      <c r="BM31" s="55"/>
      <c r="BN31" s="55">
        <v>0</v>
      </c>
      <c r="BO31" s="55">
        <v>0</v>
      </c>
      <c r="BP31" s="55">
        <v>0</v>
      </c>
      <c r="BQ31" s="55"/>
      <c r="BR31" s="55"/>
      <c r="BS31" s="240"/>
      <c r="BT31" s="240">
        <v>0</v>
      </c>
      <c r="BU31" s="240">
        <v>0</v>
      </c>
      <c r="BV31" s="240"/>
      <c r="BW31" s="55"/>
      <c r="BX31" s="55"/>
      <c r="BY31" s="55"/>
      <c r="BZ31" s="55"/>
      <c r="CA31" s="55"/>
      <c r="CB31" s="55"/>
      <c r="CC31" s="240"/>
      <c r="CD31" s="240"/>
      <c r="CE31" s="240"/>
      <c r="CF31" s="240"/>
      <c r="CG31" s="240"/>
      <c r="CH31" s="240"/>
      <c r="CI31" s="240"/>
      <c r="CJ31" s="240"/>
      <c r="CK31" s="240"/>
      <c r="CL31" s="240"/>
      <c r="CM31" s="240"/>
      <c r="CN31" s="240"/>
      <c r="CO31" s="240"/>
      <c r="CP31" s="240"/>
      <c r="CQ31" s="240"/>
      <c r="CR31" s="240"/>
    </row>
    <row r="32" spans="2:96">
      <c r="B32" s="22" t="s">
        <v>682</v>
      </c>
      <c r="C32" s="55"/>
      <c r="D32" s="55"/>
      <c r="E32" s="55">
        <v>0</v>
      </c>
      <c r="F32" s="55">
        <v>0</v>
      </c>
      <c r="G32" s="55">
        <v>0</v>
      </c>
      <c r="H32" s="55" t="s">
        <v>180</v>
      </c>
      <c r="I32" s="55" t="s">
        <v>180</v>
      </c>
      <c r="J32" s="57" t="s">
        <v>180</v>
      </c>
      <c r="K32" s="57"/>
      <c r="L32" s="57"/>
      <c r="M32" s="57"/>
      <c r="N32" s="57"/>
      <c r="O32" s="57"/>
      <c r="P32" s="57"/>
      <c r="Q32" s="297" t="s">
        <v>180</v>
      </c>
      <c r="R32" s="297"/>
      <c r="S32" s="297"/>
      <c r="T32" s="297"/>
      <c r="U32" s="297"/>
      <c r="V32" s="297"/>
      <c r="W32" s="297"/>
      <c r="X32" s="297"/>
      <c r="Y32" s="297"/>
      <c r="Z32" s="297"/>
      <c r="AA32" s="297"/>
      <c r="AB32" s="297"/>
      <c r="AC32" s="297"/>
      <c r="AD32" s="297"/>
      <c r="AE32" s="297"/>
      <c r="AF32" s="297"/>
      <c r="AG32" s="297"/>
      <c r="AH32" s="297"/>
      <c r="AI32" s="297"/>
      <c r="AJ32" s="57"/>
      <c r="AK32" s="55"/>
      <c r="AL32" s="55"/>
      <c r="AM32" s="55"/>
      <c r="AN32" s="55"/>
      <c r="AO32" s="55"/>
      <c r="AP32" s="55"/>
      <c r="AQ32" s="55"/>
      <c r="AR32" s="55">
        <v>45169</v>
      </c>
      <c r="AS32" s="55"/>
      <c r="AT32" s="55"/>
      <c r="AU32" s="55"/>
      <c r="AV32" s="55">
        <v>0</v>
      </c>
      <c r="AW32" s="55"/>
      <c r="AX32" s="55"/>
      <c r="AY32" s="55"/>
      <c r="AZ32" s="55"/>
      <c r="BA32" s="55"/>
      <c r="BB32" s="55"/>
      <c r="BC32" s="55"/>
      <c r="BD32" s="55"/>
      <c r="BE32" s="55"/>
      <c r="BF32" s="55"/>
      <c r="BG32" s="55">
        <v>0</v>
      </c>
      <c r="BH32" s="55"/>
      <c r="BI32" s="55"/>
      <c r="BJ32" s="55"/>
      <c r="BK32" s="55"/>
      <c r="BL32" s="55"/>
      <c r="BM32" s="55"/>
      <c r="BN32" s="55">
        <v>0</v>
      </c>
      <c r="BO32" s="55">
        <v>0</v>
      </c>
      <c r="BP32" s="55">
        <v>0</v>
      </c>
      <c r="BQ32" s="55"/>
      <c r="BR32" s="55"/>
      <c r="BS32" s="236"/>
      <c r="BT32" s="236"/>
      <c r="BW32" s="57"/>
      <c r="BX32" s="57"/>
      <c r="BY32" s="57"/>
      <c r="BZ32" s="57"/>
      <c r="CA32" s="57"/>
      <c r="CB32" s="57"/>
      <c r="CC32" s="302"/>
      <c r="CD32" s="302"/>
      <c r="CE32" s="302"/>
      <c r="CF32" s="302"/>
      <c r="CG32" s="302"/>
      <c r="CH32" s="302"/>
      <c r="CI32" s="302"/>
      <c r="CJ32" s="302"/>
      <c r="CK32" s="302"/>
      <c r="CL32" s="302"/>
      <c r="CM32" s="302"/>
      <c r="CN32" s="302"/>
      <c r="CO32" s="302"/>
      <c r="CP32" s="302"/>
      <c r="CQ32" s="302"/>
      <c r="CR32" s="302"/>
    </row>
    <row r="33" spans="2:96">
      <c r="B33" s="115" t="s">
        <v>577</v>
      </c>
      <c r="C33" s="116"/>
      <c r="D33" s="116"/>
      <c r="E33" s="116"/>
      <c r="F33" s="116"/>
      <c r="G33" s="116"/>
      <c r="H33" s="116"/>
      <c r="I33" s="116">
        <v>9811.4957699999995</v>
      </c>
      <c r="J33" s="200">
        <v>9811495.7699999996</v>
      </c>
      <c r="K33" s="200">
        <v>9811495.7699999996</v>
      </c>
      <c r="L33" s="116">
        <v>0</v>
      </c>
      <c r="M33" s="116">
        <v>0</v>
      </c>
      <c r="N33" s="116">
        <v>0</v>
      </c>
      <c r="O33" s="116"/>
      <c r="P33" s="116"/>
      <c r="Q33" s="298">
        <v>0</v>
      </c>
      <c r="R33" s="298"/>
      <c r="S33" s="298"/>
      <c r="T33" s="298"/>
      <c r="U33" s="298"/>
      <c r="V33" s="298"/>
      <c r="W33" s="298"/>
      <c r="X33" s="298"/>
      <c r="Y33" s="298"/>
      <c r="Z33" s="298"/>
      <c r="AA33" s="298"/>
      <c r="AB33" s="298"/>
      <c r="AC33" s="298"/>
      <c r="AD33" s="298"/>
      <c r="AE33" s="298"/>
      <c r="AF33" s="298"/>
      <c r="AG33" s="298"/>
      <c r="AH33" s="298"/>
      <c r="AI33" s="298"/>
      <c r="AJ33" s="57"/>
      <c r="AK33" s="116"/>
      <c r="AL33" s="116"/>
      <c r="AM33" s="116"/>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v>0</v>
      </c>
      <c r="BQ33" s="116"/>
      <c r="BR33" s="116"/>
      <c r="BS33" s="239"/>
      <c r="BT33" s="239">
        <v>0</v>
      </c>
      <c r="BU33" s="239">
        <v>0</v>
      </c>
      <c r="BV33" s="239"/>
      <c r="BW33" s="116"/>
      <c r="BX33" s="116"/>
      <c r="BY33" s="116"/>
      <c r="BZ33" s="116"/>
      <c r="CA33" s="116"/>
      <c r="CB33" s="116"/>
      <c r="CC33" s="239"/>
      <c r="CD33" s="239"/>
      <c r="CE33" s="239"/>
      <c r="CF33" s="239"/>
      <c r="CG33" s="239"/>
      <c r="CH33" s="239"/>
      <c r="CI33" s="239"/>
      <c r="CJ33" s="239"/>
      <c r="CK33" s="239"/>
      <c r="CL33" s="239"/>
      <c r="CM33" s="239"/>
      <c r="CN33" s="239"/>
      <c r="CO33" s="239"/>
      <c r="CP33" s="239"/>
      <c r="CQ33" s="239"/>
      <c r="CR33" s="239"/>
    </row>
    <row r="34" spans="2:96" ht="4.5" customHeight="1">
      <c r="B34" s="22"/>
      <c r="C34" s="54"/>
      <c r="D34" s="54"/>
      <c r="E34" s="54"/>
      <c r="F34" s="54"/>
      <c r="G34" s="54"/>
      <c r="H34" s="54"/>
      <c r="I34" s="54"/>
      <c r="J34" s="238">
        <v>920945879.50999987</v>
      </c>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57"/>
      <c r="AK34" s="59"/>
      <c r="AL34" s="59"/>
      <c r="AM34" s="59"/>
      <c r="AN34" s="59"/>
      <c r="AO34" s="54"/>
      <c r="AP34" s="55"/>
      <c r="AQ34" s="59"/>
      <c r="AR34" s="59"/>
      <c r="AS34" s="59"/>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245">
        <v>750013381.34000015</v>
      </c>
      <c r="BT34" s="245">
        <v>750013381.34000015</v>
      </c>
      <c r="BU34" s="245">
        <v>750013381.34000015</v>
      </c>
      <c r="BV34" s="245"/>
      <c r="BW34" s="238"/>
      <c r="BX34" s="238"/>
      <c r="BY34" s="238"/>
      <c r="BZ34" s="238"/>
      <c r="CA34" s="238"/>
      <c r="CB34" s="238"/>
      <c r="CC34" s="245"/>
      <c r="CD34" s="245"/>
      <c r="CE34" s="245"/>
      <c r="CF34" s="245"/>
      <c r="CG34" s="245"/>
      <c r="CH34" s="245"/>
      <c r="CI34" s="245"/>
      <c r="CJ34" s="245"/>
      <c r="CK34" s="245"/>
      <c r="CL34" s="245"/>
      <c r="CM34" s="245"/>
      <c r="CN34" s="245"/>
      <c r="CO34" s="245"/>
      <c r="CP34" s="245"/>
      <c r="CQ34" s="245"/>
      <c r="CR34" s="245"/>
    </row>
    <row r="35" spans="2:96">
      <c r="B35" s="92" t="s">
        <v>579</v>
      </c>
      <c r="C35" s="94">
        <v>251497</v>
      </c>
      <c r="D35" s="94">
        <v>263622.86145999999</v>
      </c>
      <c r="E35" s="94">
        <v>551297</v>
      </c>
      <c r="F35" s="94">
        <v>867911.99999000004</v>
      </c>
      <c r="G35" s="94">
        <v>1128599</v>
      </c>
      <c r="H35" s="94">
        <v>225698.39981999999</v>
      </c>
      <c r="I35" s="94">
        <v>548623</v>
      </c>
      <c r="J35" s="203">
        <v>920945879.50999987</v>
      </c>
      <c r="K35" s="203">
        <v>1143687496.77</v>
      </c>
      <c r="L35" s="203">
        <f>'[17]DRE IFRS e REG'!$U$50</f>
        <v>440349100.31999993</v>
      </c>
      <c r="M35" s="203">
        <v>870381274.99999976</v>
      </c>
      <c r="N35" s="203">
        <v>1523959998.2500002</v>
      </c>
      <c r="O35" s="203">
        <v>2360763370.5000005</v>
      </c>
      <c r="P35" s="203">
        <v>668788334.53999996</v>
      </c>
      <c r="Q35" s="203">
        <v>1403680095.3599997</v>
      </c>
      <c r="R35" s="203">
        <v>2111498940.7499998</v>
      </c>
      <c r="S35" s="203">
        <v>2653818880.4200001</v>
      </c>
      <c r="T35" s="203">
        <v>684633158.19000006</v>
      </c>
      <c r="U35" s="203">
        <v>1383685730.8</v>
      </c>
      <c r="V35" s="203">
        <v>1662302398.0700002</v>
      </c>
      <c r="W35" s="203">
        <v>1876401906.1299996</v>
      </c>
      <c r="X35" s="203">
        <v>539096088.21016002</v>
      </c>
      <c r="Y35" s="203">
        <v>932362354.81384516</v>
      </c>
      <c r="Z35" s="203">
        <v>1330472392.5278525</v>
      </c>
      <c r="AA35" s="203">
        <v>1907565610.6700003</v>
      </c>
      <c r="AB35" s="203">
        <v>551703526.3433336</v>
      </c>
      <c r="AC35" s="203">
        <v>1066360936.3600001</v>
      </c>
      <c r="AD35" s="203">
        <v>1617309648.1700001</v>
      </c>
      <c r="AE35" s="203">
        <v>2199228706.96</v>
      </c>
      <c r="AF35" s="203">
        <v>597259843.08000004</v>
      </c>
      <c r="AG35" s="203">
        <v>1251079146.4299998</v>
      </c>
      <c r="AH35" s="203">
        <v>1724390820.6400003</v>
      </c>
      <c r="AI35" s="203">
        <v>2279093607.9099994</v>
      </c>
      <c r="AJ35" s="57"/>
      <c r="AK35" s="94">
        <v>141849.63219999999</v>
      </c>
      <c r="AL35" s="94">
        <v>285778.24388000002</v>
      </c>
      <c r="AM35" s="94">
        <v>444962.03581000003</v>
      </c>
      <c r="AN35" s="94">
        <v>619857</v>
      </c>
      <c r="AO35" s="94">
        <v>173548</v>
      </c>
      <c r="AP35" s="94">
        <v>343565.29100000003</v>
      </c>
      <c r="AQ35" s="94">
        <v>630788</v>
      </c>
      <c r="AR35" s="94">
        <v>861717</v>
      </c>
      <c r="AS35" s="94">
        <v>240240</v>
      </c>
      <c r="AT35" s="94">
        <v>478680</v>
      </c>
      <c r="AU35" s="94">
        <v>743641</v>
      </c>
      <c r="AV35" s="94">
        <v>1009485</v>
      </c>
      <c r="AW35" s="94">
        <v>270742</v>
      </c>
      <c r="AX35" s="94">
        <v>487019</v>
      </c>
      <c r="AY35" s="94">
        <v>779405</v>
      </c>
      <c r="AZ35" s="94">
        <v>1139759</v>
      </c>
      <c r="BA35" s="94">
        <v>293713</v>
      </c>
      <c r="BB35" s="94">
        <v>587173</v>
      </c>
      <c r="BC35" s="94">
        <v>903953</v>
      </c>
      <c r="BD35" s="94">
        <v>1208998</v>
      </c>
      <c r="BE35" s="94">
        <v>317356</v>
      </c>
      <c r="BF35" s="94">
        <v>608447</v>
      </c>
      <c r="BG35" s="94">
        <v>953720</v>
      </c>
      <c r="BH35" s="94">
        <v>1291541</v>
      </c>
      <c r="BI35" s="94">
        <v>347820</v>
      </c>
      <c r="BJ35" s="94">
        <v>685813</v>
      </c>
      <c r="BK35" s="94">
        <v>1001163</v>
      </c>
      <c r="BL35" s="94">
        <v>1347462</v>
      </c>
      <c r="BM35" s="94">
        <v>326185</v>
      </c>
      <c r="BN35" s="94">
        <v>640112</v>
      </c>
      <c r="BO35" s="94">
        <v>901891.41800000006</v>
      </c>
      <c r="BP35" s="94">
        <v>1113201.1052600001</v>
      </c>
      <c r="BQ35" s="94">
        <v>263224.64990000002</v>
      </c>
      <c r="BR35" s="94">
        <v>524263.48848000006</v>
      </c>
      <c r="BS35" s="246">
        <v>750013381.34000015</v>
      </c>
      <c r="BT35" s="246">
        <v>958476353.68000019</v>
      </c>
      <c r="BU35" s="246">
        <v>255544357.49999997</v>
      </c>
      <c r="BV35" s="246">
        <v>511831385.87</v>
      </c>
      <c r="BW35" s="203">
        <v>767580089.17999995</v>
      </c>
      <c r="BX35" s="203">
        <v>1006967090.3</v>
      </c>
      <c r="BY35" s="203">
        <v>253614746.44000006</v>
      </c>
      <c r="BZ35" s="203">
        <v>520393018.96999997</v>
      </c>
      <c r="CA35" s="203">
        <v>877136510.50999999</v>
      </c>
      <c r="CB35" s="203">
        <v>1255315720.7699995</v>
      </c>
      <c r="CC35" s="225">
        <v>382997322.85000002</v>
      </c>
      <c r="CD35" s="225">
        <v>775870924.13</v>
      </c>
      <c r="CE35" s="225">
        <v>1201129047.6999998</v>
      </c>
      <c r="CF35" s="225">
        <v>1593481053.4200001</v>
      </c>
      <c r="CG35" s="225">
        <v>439660267.20019525</v>
      </c>
      <c r="CH35" s="225">
        <v>872758203.87039244</v>
      </c>
      <c r="CI35" s="225">
        <v>1271029606.9304705</v>
      </c>
      <c r="CJ35" s="225">
        <v>1710136549.5799999</v>
      </c>
      <c r="CK35" s="225">
        <v>388542624.75007468</v>
      </c>
      <c r="CL35" s="225">
        <v>786397756.06999993</v>
      </c>
      <c r="CM35" s="225">
        <v>1187041947.9099998</v>
      </c>
      <c r="CN35" s="225">
        <v>1509731673.28</v>
      </c>
      <c r="CO35" s="225">
        <v>419241602.97000003</v>
      </c>
      <c r="CP35" s="225">
        <v>838815336.37</v>
      </c>
      <c r="CQ35" s="225">
        <v>1256276873.53</v>
      </c>
      <c r="CR35" s="225">
        <v>1649870525.23</v>
      </c>
    </row>
    <row r="36" spans="2:96">
      <c r="B36" s="23"/>
      <c r="C36" s="59"/>
      <c r="D36" s="59"/>
      <c r="E36" s="59"/>
      <c r="F36" s="59"/>
      <c r="G36" s="59"/>
      <c r="H36" s="59"/>
      <c r="I36" s="59"/>
      <c r="AJ36" s="57"/>
      <c r="AK36" s="48"/>
      <c r="AL36" s="48"/>
      <c r="AM36" s="48"/>
      <c r="AN36" s="48"/>
      <c r="AO36" s="48"/>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236"/>
      <c r="BT36" s="236"/>
      <c r="CC36" s="241"/>
      <c r="CD36" s="241"/>
      <c r="CE36" s="241"/>
      <c r="CF36" s="241"/>
      <c r="CG36" s="241"/>
      <c r="CH36" s="241"/>
      <c r="CI36" s="241"/>
      <c r="CJ36" s="241"/>
      <c r="CK36" s="241"/>
      <c r="CL36" s="241"/>
      <c r="CM36" s="241"/>
      <c r="CN36" s="241"/>
      <c r="CO36" s="241"/>
      <c r="CP36" s="241"/>
      <c r="CQ36" s="241"/>
      <c r="CR36" s="241"/>
    </row>
    <row r="37" spans="2:96">
      <c r="B37" s="115" t="s">
        <v>197</v>
      </c>
      <c r="C37" s="116">
        <v>62629</v>
      </c>
      <c r="D37" s="116">
        <v>65897</v>
      </c>
      <c r="E37" s="116">
        <v>142180</v>
      </c>
      <c r="F37" s="116">
        <v>224156</v>
      </c>
      <c r="G37" s="116">
        <v>301255.65359</v>
      </c>
      <c r="H37" s="116">
        <v>28435.492630000001</v>
      </c>
      <c r="I37" s="116">
        <v>124599</v>
      </c>
      <c r="J37" s="200">
        <v>204842054.02000001</v>
      </c>
      <c r="K37" s="200">
        <v>369812000</v>
      </c>
      <c r="L37" s="200">
        <f>'[17]DRE IFRS e REG'!$U$51</f>
        <v>147829000</v>
      </c>
      <c r="M37" s="200">
        <v>271014086.25999999</v>
      </c>
      <c r="N37" s="200">
        <v>478419041.66000003</v>
      </c>
      <c r="O37" s="200">
        <v>833942451.55999994</v>
      </c>
      <c r="P37" s="200">
        <v>205252522.72</v>
      </c>
      <c r="Q37" s="200">
        <v>485413059.16000003</v>
      </c>
      <c r="R37" s="200">
        <v>633802726.65999997</v>
      </c>
      <c r="S37" s="200">
        <v>781435897.45000005</v>
      </c>
      <c r="T37" s="200">
        <v>210658862.27000001</v>
      </c>
      <c r="U37" s="200">
        <v>436736396.19</v>
      </c>
      <c r="V37" s="200">
        <v>554918585.51999998</v>
      </c>
      <c r="W37" s="200">
        <v>564884674.03999996</v>
      </c>
      <c r="X37" s="200">
        <v>187409113.08999997</v>
      </c>
      <c r="Y37" s="200">
        <v>268862396.81999999</v>
      </c>
      <c r="Z37" s="200">
        <v>293531074.16000003</v>
      </c>
      <c r="AA37" s="200">
        <v>427517820.19</v>
      </c>
      <c r="AB37" s="200">
        <v>157225720.22999999</v>
      </c>
      <c r="AC37" s="200">
        <v>289098638.07999998</v>
      </c>
      <c r="AD37" s="200">
        <v>399865382.27999997</v>
      </c>
      <c r="AE37" s="200">
        <v>664136681.50999999</v>
      </c>
      <c r="AF37" s="200">
        <v>170117117.27000001</v>
      </c>
      <c r="AG37" s="200">
        <v>288978474.56</v>
      </c>
      <c r="AH37" s="200">
        <v>348208000</v>
      </c>
      <c r="AI37" s="200">
        <v>457189728.89999998</v>
      </c>
      <c r="AJ37" s="57"/>
      <c r="AK37" s="116"/>
      <c r="AL37" s="116"/>
      <c r="AM37" s="116"/>
      <c r="AN37" s="116"/>
      <c r="AO37" s="116">
        <v>29916</v>
      </c>
      <c r="AP37" s="116">
        <v>34276.085999999996</v>
      </c>
      <c r="AQ37" s="116">
        <v>37316</v>
      </c>
      <c r="AR37" s="116">
        <v>40412</v>
      </c>
      <c r="AS37" s="116">
        <v>3324</v>
      </c>
      <c r="AT37" s="116">
        <v>21487</v>
      </c>
      <c r="AU37" s="116">
        <v>75155</v>
      </c>
      <c r="AV37" s="116">
        <v>132471</v>
      </c>
      <c r="AW37" s="116">
        <v>52144</v>
      </c>
      <c r="AX37" s="116">
        <v>100780</v>
      </c>
      <c r="AY37" s="116">
        <v>178087</v>
      </c>
      <c r="AZ37" s="116">
        <v>147226</v>
      </c>
      <c r="BA37" s="116">
        <v>38471</v>
      </c>
      <c r="BB37" s="116">
        <v>76366</v>
      </c>
      <c r="BC37" s="116">
        <v>115353</v>
      </c>
      <c r="BD37" s="116">
        <v>165432</v>
      </c>
      <c r="BE37" s="116">
        <v>41859</v>
      </c>
      <c r="BF37" s="116">
        <v>84519</v>
      </c>
      <c r="BG37" s="116">
        <v>134082</v>
      </c>
      <c r="BH37" s="116">
        <v>204904</v>
      </c>
      <c r="BI37" s="116">
        <v>56846</v>
      </c>
      <c r="BJ37" s="116">
        <v>116671</v>
      </c>
      <c r="BK37" s="116">
        <v>161261</v>
      </c>
      <c r="BL37" s="116">
        <v>224825</v>
      </c>
      <c r="BM37" s="116">
        <v>54320</v>
      </c>
      <c r="BN37" s="116">
        <v>112985</v>
      </c>
      <c r="BO37" s="116">
        <v>155899</v>
      </c>
      <c r="BP37" s="116">
        <v>211463.61595000001</v>
      </c>
      <c r="BQ37" s="116">
        <v>40285.44397</v>
      </c>
      <c r="BR37" s="116">
        <v>98496.352549999996</v>
      </c>
      <c r="BS37" s="224">
        <v>146703657.53999999</v>
      </c>
      <c r="BT37" s="224">
        <v>196848049.75</v>
      </c>
      <c r="BU37" s="224">
        <v>40547494.140000001</v>
      </c>
      <c r="BV37" s="224">
        <v>98084961.909999996</v>
      </c>
      <c r="BW37" s="200">
        <v>130321182.17</v>
      </c>
      <c r="BX37" s="200">
        <v>162279592.03999999</v>
      </c>
      <c r="BY37" s="200">
        <v>38725052.460000001</v>
      </c>
      <c r="BZ37" s="200">
        <v>71480015.829999998</v>
      </c>
      <c r="CA37" s="200">
        <v>104281014.84999999</v>
      </c>
      <c r="CB37" s="200">
        <v>130238605.52</v>
      </c>
      <c r="CC37" s="224">
        <v>28903465.149999999</v>
      </c>
      <c r="CD37" s="224">
        <v>63687186.640000001</v>
      </c>
      <c r="CE37" s="224">
        <v>144876005.91</v>
      </c>
      <c r="CF37" s="224">
        <v>222605379.88</v>
      </c>
      <c r="CG37" s="224">
        <v>91700119.260000005</v>
      </c>
      <c r="CH37" s="224">
        <v>195106818.87</v>
      </c>
      <c r="CI37" s="224">
        <v>297680095.14999998</v>
      </c>
      <c r="CJ37" s="224">
        <v>389328493.55000001</v>
      </c>
      <c r="CK37" s="224">
        <v>108611224.39999999</v>
      </c>
      <c r="CL37" s="224">
        <v>206230779.91999999</v>
      </c>
      <c r="CM37" s="224">
        <v>331612153.06</v>
      </c>
      <c r="CN37" s="224">
        <v>488520596.95999998</v>
      </c>
      <c r="CO37" s="224">
        <v>98501057.950000003</v>
      </c>
      <c r="CP37" s="224">
        <v>204246404.81</v>
      </c>
      <c r="CQ37" s="224">
        <v>310755000</v>
      </c>
      <c r="CR37" s="224">
        <v>422301521.87</v>
      </c>
    </row>
    <row r="38" spans="2:96">
      <c r="B38" s="23"/>
      <c r="C38" s="54"/>
      <c r="D38" s="54"/>
      <c r="E38" s="54"/>
      <c r="F38" s="54"/>
      <c r="G38" s="54"/>
      <c r="H38" s="54"/>
      <c r="I38" s="54"/>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57"/>
      <c r="AK38" s="59"/>
      <c r="AL38" s="59"/>
      <c r="AM38" s="59"/>
      <c r="AN38" s="59"/>
      <c r="AO38" s="54"/>
      <c r="AP38" s="55"/>
      <c r="AQ38" s="59"/>
      <c r="AR38" s="59"/>
      <c r="AS38" s="59"/>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247" t="s">
        <v>180</v>
      </c>
      <c r="BT38" s="247"/>
      <c r="BU38" s="247"/>
      <c r="BV38" s="247"/>
      <c r="BW38" s="237"/>
      <c r="BX38" s="237"/>
      <c r="BY38" s="237"/>
      <c r="BZ38" s="237"/>
      <c r="CA38" s="237"/>
      <c r="CB38" s="237"/>
      <c r="CC38" s="247"/>
      <c r="CD38" s="247"/>
      <c r="CE38" s="247"/>
      <c r="CF38" s="247"/>
      <c r="CG38" s="247"/>
      <c r="CH38" s="247"/>
      <c r="CI38" s="247"/>
      <c r="CJ38" s="247"/>
      <c r="CK38" s="247"/>
      <c r="CL38" s="247"/>
      <c r="CM38" s="247"/>
      <c r="CN38" s="247"/>
      <c r="CO38" s="247"/>
      <c r="CP38" s="247"/>
      <c r="CQ38" s="247"/>
      <c r="CR38" s="247"/>
    </row>
    <row r="39" spans="2:96">
      <c r="B39" s="92" t="s">
        <v>683</v>
      </c>
      <c r="C39" s="94"/>
      <c r="D39" s="94"/>
      <c r="E39" s="94">
        <v>0</v>
      </c>
      <c r="F39" s="94">
        <v>0</v>
      </c>
      <c r="G39" s="94">
        <v>0</v>
      </c>
      <c r="H39" s="94" t="s">
        <v>180</v>
      </c>
      <c r="I39" s="94"/>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57"/>
      <c r="AK39" s="94"/>
      <c r="AL39" s="94"/>
      <c r="AM39" s="94"/>
      <c r="AN39" s="94"/>
      <c r="AO39" s="94"/>
      <c r="AP39" s="94"/>
      <c r="AQ39" s="94">
        <v>0</v>
      </c>
      <c r="AR39" s="94"/>
      <c r="AS39" s="94"/>
      <c r="AT39" s="94"/>
      <c r="AU39" s="94"/>
      <c r="AV39" s="94"/>
      <c r="AW39" s="94"/>
      <c r="AX39" s="94"/>
      <c r="AY39" s="94"/>
      <c r="AZ39" s="94"/>
      <c r="BA39" s="94"/>
      <c r="BB39" s="94"/>
      <c r="BC39" s="94"/>
      <c r="BD39" s="94"/>
      <c r="BE39" s="94"/>
      <c r="BF39" s="94"/>
      <c r="BG39" s="94"/>
      <c r="BH39" s="94"/>
      <c r="BI39" s="94"/>
      <c r="BJ39" s="94"/>
      <c r="BK39" s="94"/>
      <c r="BL39" s="94"/>
      <c r="BM39" s="94"/>
      <c r="BN39" s="94">
        <v>0</v>
      </c>
      <c r="BO39" s="94">
        <v>0</v>
      </c>
      <c r="BP39" s="94">
        <v>0</v>
      </c>
      <c r="BQ39" s="94"/>
      <c r="BR39" s="94"/>
      <c r="BS39" s="248"/>
      <c r="BT39" s="248">
        <v>0</v>
      </c>
      <c r="BU39" s="248">
        <v>0</v>
      </c>
      <c r="BV39" s="248"/>
      <c r="BW39" s="252"/>
      <c r="BX39" s="252"/>
      <c r="BY39" s="252"/>
      <c r="BZ39" s="252"/>
      <c r="CA39" s="252"/>
      <c r="CB39" s="252"/>
      <c r="CC39" s="252"/>
      <c r="CD39" s="252"/>
      <c r="CE39" s="252"/>
      <c r="CF39" s="252"/>
      <c r="CG39" s="252"/>
      <c r="CH39" s="252"/>
      <c r="CI39" s="252"/>
      <c r="CJ39" s="252"/>
      <c r="CK39" s="252"/>
      <c r="CL39" s="252"/>
      <c r="CM39" s="252"/>
      <c r="CN39" s="252"/>
      <c r="CO39" s="252"/>
      <c r="CP39" s="252"/>
      <c r="CQ39" s="252"/>
      <c r="CR39" s="252"/>
    </row>
    <row r="40" spans="2:96">
      <c r="B40" s="412"/>
      <c r="C40" s="411"/>
      <c r="D40" s="411"/>
      <c r="E40" s="411"/>
      <c r="F40" s="411"/>
      <c r="G40" s="411"/>
      <c r="H40" s="411"/>
      <c r="I40" s="411"/>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57"/>
      <c r="AK40" s="411"/>
      <c r="AL40" s="411"/>
      <c r="AM40" s="411"/>
      <c r="AN40" s="411"/>
      <c r="AO40" s="411"/>
      <c r="AP40" s="411"/>
      <c r="AQ40" s="411"/>
      <c r="AR40" s="411"/>
      <c r="AS40" s="411"/>
      <c r="AT40" s="411"/>
      <c r="AU40" s="411"/>
      <c r="AV40" s="411"/>
      <c r="AW40" s="411"/>
      <c r="AX40" s="411"/>
      <c r="AY40" s="411"/>
      <c r="AZ40" s="411"/>
      <c r="BA40" s="411"/>
      <c r="BB40" s="411"/>
      <c r="BC40" s="411"/>
      <c r="BD40" s="411"/>
      <c r="BE40" s="411"/>
      <c r="BF40" s="411"/>
      <c r="BG40" s="411"/>
      <c r="BH40" s="411"/>
      <c r="BI40" s="411"/>
      <c r="BJ40" s="411"/>
      <c r="BK40" s="411"/>
      <c r="BL40" s="411"/>
      <c r="BM40" s="411"/>
      <c r="BN40" s="411"/>
      <c r="BO40" s="411"/>
      <c r="BP40" s="411"/>
      <c r="BQ40" s="411"/>
      <c r="BR40" s="411"/>
      <c r="BS40" s="413"/>
      <c r="BT40" s="413"/>
      <c r="BU40" s="413"/>
      <c r="BV40" s="413"/>
      <c r="BW40" s="233"/>
      <c r="BX40" s="233"/>
      <c r="BY40" s="233"/>
      <c r="BZ40" s="233"/>
      <c r="CA40" s="233"/>
      <c r="CB40" s="233"/>
      <c r="CC40" s="233"/>
      <c r="CD40" s="233"/>
      <c r="CE40" s="233"/>
      <c r="CF40" s="233"/>
      <c r="CG40" s="233"/>
      <c r="CH40" s="233"/>
      <c r="CI40" s="233"/>
      <c r="CJ40" s="233"/>
      <c r="CK40" s="233"/>
      <c r="CL40" s="233"/>
      <c r="CM40" s="233"/>
      <c r="CN40" s="233"/>
      <c r="CO40" s="233"/>
      <c r="CP40" s="233"/>
      <c r="CQ40" s="233"/>
      <c r="CR40" s="233"/>
    </row>
    <row r="41" spans="2:96">
      <c r="B41" s="115" t="s">
        <v>583</v>
      </c>
      <c r="C41" s="116">
        <v>11599</v>
      </c>
      <c r="D41" s="116">
        <v>11598.696550000001</v>
      </c>
      <c r="E41" s="116">
        <v>24534</v>
      </c>
      <c r="F41" s="116">
        <v>45922.820999999996</v>
      </c>
      <c r="G41" s="116">
        <v>62912.773269999991</v>
      </c>
      <c r="H41" s="116">
        <v>15891.519289999998</v>
      </c>
      <c r="I41" s="116">
        <v>40741</v>
      </c>
      <c r="J41" s="224">
        <v>74759744.170000002</v>
      </c>
      <c r="K41" s="224">
        <v>96939247.379999995</v>
      </c>
      <c r="L41" s="224">
        <v>12955608.300000001</v>
      </c>
      <c r="M41" s="224">
        <v>22295576.93</v>
      </c>
      <c r="N41" s="224">
        <v>32963361.100000001</v>
      </c>
      <c r="O41" s="224">
        <v>38813341.799999997</v>
      </c>
      <c r="P41" s="224">
        <v>4410378.8899999997</v>
      </c>
      <c r="Q41" s="224">
        <f>'[17]DRE IFRS e REG'!$AC$53</f>
        <v>11558895.939999999</v>
      </c>
      <c r="R41" s="224">
        <v>20242524.649999999</v>
      </c>
      <c r="S41" s="224">
        <v>34282746.409999996</v>
      </c>
      <c r="T41" s="224">
        <v>23046554.210000001</v>
      </c>
      <c r="U41" s="224">
        <v>69954718.170000002</v>
      </c>
      <c r="V41" s="224">
        <v>124595203.09999999</v>
      </c>
      <c r="W41" s="224">
        <v>164994726.53</v>
      </c>
      <c r="X41" s="224">
        <v>33783039.43</v>
      </c>
      <c r="Y41" s="224">
        <v>70452265.670000002</v>
      </c>
      <c r="Z41" s="224">
        <v>108429490.75</v>
      </c>
      <c r="AA41" s="224">
        <v>148007743.77000001</v>
      </c>
      <c r="AB41" s="224">
        <v>25019384.460000001</v>
      </c>
      <c r="AC41" s="224">
        <v>55340211.25</v>
      </c>
      <c r="AD41" s="224">
        <v>76403271.719999999</v>
      </c>
      <c r="AE41" s="224">
        <v>103110109.62</v>
      </c>
      <c r="AF41" s="224">
        <v>20167770.09</v>
      </c>
      <c r="AG41" s="224">
        <v>52866084.57</v>
      </c>
      <c r="AH41" s="224">
        <v>85401158.989999995</v>
      </c>
      <c r="AI41" s="224">
        <v>134251817.03</v>
      </c>
      <c r="AJ41" s="57"/>
      <c r="AK41" s="116">
        <v>14424</v>
      </c>
      <c r="AL41" s="116">
        <v>30555</v>
      </c>
      <c r="AM41" s="116">
        <v>42295</v>
      </c>
      <c r="AN41" s="116">
        <v>53626</v>
      </c>
      <c r="AO41" s="116">
        <v>10167</v>
      </c>
      <c r="AP41" s="116">
        <v>27991.711000000003</v>
      </c>
      <c r="AQ41" s="116">
        <v>68325</v>
      </c>
      <c r="AR41" s="116">
        <v>133078</v>
      </c>
      <c r="AS41" s="116">
        <v>42795</v>
      </c>
      <c r="AT41" s="116">
        <v>78007</v>
      </c>
      <c r="AU41" s="116">
        <v>89599</v>
      </c>
      <c r="AV41" s="116">
        <v>104683</v>
      </c>
      <c r="AW41" s="116">
        <v>14220</v>
      </c>
      <c r="AX41" s="116">
        <v>32418</v>
      </c>
      <c r="AY41" s="116">
        <v>46137</v>
      </c>
      <c r="AZ41" s="116">
        <v>57195</v>
      </c>
      <c r="BA41" s="116">
        <v>10213</v>
      </c>
      <c r="BB41" s="116">
        <v>26028</v>
      </c>
      <c r="BC41" s="116">
        <v>46563</v>
      </c>
      <c r="BD41" s="116">
        <v>60911</v>
      </c>
      <c r="BE41" s="116">
        <v>12434</v>
      </c>
      <c r="BF41" s="116">
        <v>26089</v>
      </c>
      <c r="BG41" s="116">
        <v>41898</v>
      </c>
      <c r="BH41" s="116">
        <v>58364</v>
      </c>
      <c r="BI41" s="116">
        <v>15493</v>
      </c>
      <c r="BJ41" s="116">
        <v>34088</v>
      </c>
      <c r="BK41" s="116">
        <v>54304</v>
      </c>
      <c r="BL41" s="116">
        <v>69753</v>
      </c>
      <c r="BM41" s="116">
        <v>11599</v>
      </c>
      <c r="BN41" s="116">
        <v>24534</v>
      </c>
      <c r="BO41" s="116">
        <v>45922.820999999996</v>
      </c>
      <c r="BP41" s="116">
        <v>62912.773269999991</v>
      </c>
      <c r="BQ41" s="116">
        <v>15891.519289999998</v>
      </c>
      <c r="BR41" s="116">
        <v>40740.726350000004</v>
      </c>
      <c r="BS41" s="224">
        <v>74759744.170000002</v>
      </c>
      <c r="BT41" s="224">
        <v>96939247.379999995</v>
      </c>
      <c r="BU41" s="224">
        <v>12955608.300000001</v>
      </c>
      <c r="BV41" s="224">
        <v>22295576.93</v>
      </c>
      <c r="BW41" s="224">
        <v>32963361.100000001</v>
      </c>
      <c r="BX41" s="224">
        <v>38813341.799999997</v>
      </c>
      <c r="BY41" s="224">
        <v>4410378.8899999997</v>
      </c>
      <c r="BZ41" s="224">
        <v>11558895.939999999</v>
      </c>
      <c r="CA41" s="224">
        <v>20242524.649999999</v>
      </c>
      <c r="CB41" s="224">
        <v>34282746.409999996</v>
      </c>
      <c r="CC41" s="224">
        <v>23046554.210000001</v>
      </c>
      <c r="CD41" s="224">
        <v>69954718.170000002</v>
      </c>
      <c r="CE41" s="224">
        <v>124595203.09999999</v>
      </c>
      <c r="CF41" s="224">
        <v>164994726.53</v>
      </c>
      <c r="CG41" s="224">
        <v>33783039.43</v>
      </c>
      <c r="CH41" s="224">
        <v>70452265.670000002</v>
      </c>
      <c r="CI41" s="224">
        <v>108429490.75</v>
      </c>
      <c r="CJ41" s="224">
        <v>148007743.77000001</v>
      </c>
      <c r="CK41" s="224">
        <v>25019384.460000001</v>
      </c>
      <c r="CL41" s="224">
        <v>55340211.25</v>
      </c>
      <c r="CM41" s="224">
        <v>76403271.719999999</v>
      </c>
      <c r="CN41" s="224">
        <v>103110109.62</v>
      </c>
      <c r="CO41" s="224">
        <v>21769806.43</v>
      </c>
      <c r="CP41" s="224">
        <v>52866084.57</v>
      </c>
      <c r="CQ41" s="224">
        <v>85401000</v>
      </c>
      <c r="CR41" s="224">
        <v>134251817.03</v>
      </c>
    </row>
    <row r="42" spans="2:96">
      <c r="B42" s="22" t="s">
        <v>587</v>
      </c>
      <c r="C42" s="55"/>
      <c r="D42" s="55">
        <v>-63547</v>
      </c>
      <c r="E42" s="55">
        <v>-131195</v>
      </c>
      <c r="F42" s="55">
        <v>-215662</v>
      </c>
      <c r="G42" s="55">
        <v>274100</v>
      </c>
      <c r="H42" s="55">
        <v>-80070.083109999992</v>
      </c>
      <c r="I42" s="55">
        <v>-176514</v>
      </c>
      <c r="J42" s="233">
        <v>-259340944.19999999</v>
      </c>
      <c r="K42" s="233">
        <v>-355733830.83999997</v>
      </c>
      <c r="L42" s="233">
        <v>-147814763.91</v>
      </c>
      <c r="M42" s="233">
        <v>-185611878.43000001</v>
      </c>
      <c r="N42" s="233">
        <v>-315567000</v>
      </c>
      <c r="O42" s="233">
        <v>-514337555.77999997</v>
      </c>
      <c r="P42" s="233">
        <v>-187505942.09999999</v>
      </c>
      <c r="Q42" s="233">
        <f>'[17]DRE IFRS e REG'!$AC$54</f>
        <v>-367795064.87</v>
      </c>
      <c r="R42" s="233">
        <v>-606834169.83999991</v>
      </c>
      <c r="S42" s="233">
        <v>-844392402.19000006</v>
      </c>
      <c r="T42" s="233">
        <v>-251227044.38</v>
      </c>
      <c r="U42" s="233">
        <v>-558709710.12</v>
      </c>
      <c r="V42" s="233">
        <v>-699109013.14999998</v>
      </c>
      <c r="W42" s="233">
        <v>-902550744.63</v>
      </c>
      <c r="X42" s="233">
        <v>-318393418.52173102</v>
      </c>
      <c r="Y42" s="233">
        <v>-601238127.81346202</v>
      </c>
      <c r="Z42" s="233">
        <v>-819812307.41412497</v>
      </c>
      <c r="AA42" s="233">
        <v>-1051831213.74</v>
      </c>
      <c r="AB42" s="233">
        <v>-326984874.11066294</v>
      </c>
      <c r="AC42" s="233">
        <v>-560219769.42999995</v>
      </c>
      <c r="AD42" s="233">
        <v>-791864243.67999995</v>
      </c>
      <c r="AE42" s="233">
        <v>-1103961002.3900001</v>
      </c>
      <c r="AF42" s="233">
        <v>-366060461.88</v>
      </c>
      <c r="AG42" s="233">
        <v>-624308550.90999997</v>
      </c>
      <c r="AH42" s="233">
        <v>-896256572.45000005</v>
      </c>
      <c r="AI42" s="233">
        <v>-1171660598.0899999</v>
      </c>
      <c r="AJ42" s="57"/>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v>0</v>
      </c>
      <c r="BO42" s="55">
        <v>-215661</v>
      </c>
      <c r="BP42" s="55">
        <v>-274099.52549999999</v>
      </c>
      <c r="BQ42" s="55">
        <v>-79306.815879999995</v>
      </c>
      <c r="BR42" s="55">
        <v>-175012.78427999999</v>
      </c>
      <c r="BS42" s="233">
        <v>-256896261.44999999</v>
      </c>
      <c r="BT42" s="233">
        <v>-352664098.44999999</v>
      </c>
      <c r="BU42" s="233">
        <v>-147085133.25999999</v>
      </c>
      <c r="BV42" s="233">
        <v>-184163421.31</v>
      </c>
      <c r="BW42" s="233">
        <v>-313428798.91000003</v>
      </c>
      <c r="BX42" s="233">
        <v>-511639327.32999998</v>
      </c>
      <c r="BY42" s="233">
        <v>-186800104.69999999</v>
      </c>
      <c r="BZ42" s="233">
        <v>-366375607.72000003</v>
      </c>
      <c r="CA42" s="233">
        <v>-604729095.27999997</v>
      </c>
      <c r="CB42" s="233">
        <v>-841759829.41999996</v>
      </c>
      <c r="CC42" s="233">
        <v>-250904794.66</v>
      </c>
      <c r="CD42" s="233">
        <v>-560418550.66999996</v>
      </c>
      <c r="CE42" s="233">
        <v>-700641430.57000005</v>
      </c>
      <c r="CF42" s="233">
        <v>-903941174.23000002</v>
      </c>
      <c r="CG42" s="233">
        <v>-318283051.38173103</v>
      </c>
      <c r="CH42" s="233">
        <v>-601045434.203462</v>
      </c>
      <c r="CI42" s="233">
        <v>-819544805.32412505</v>
      </c>
      <c r="CJ42" s="233">
        <v>-1051496306.51</v>
      </c>
      <c r="CK42" s="233">
        <v>-326924677.91066301</v>
      </c>
      <c r="CL42" s="233">
        <v>-560105820.63</v>
      </c>
      <c r="CM42" s="233">
        <v>-791703068.45000005</v>
      </c>
      <c r="CN42" s="233">
        <v>-1103759125.3599999</v>
      </c>
      <c r="CO42" s="233">
        <v>-366026264.70999998</v>
      </c>
      <c r="CP42" s="233">
        <v>-624246070.01999998</v>
      </c>
      <c r="CQ42" s="233">
        <v>-896171578.43999994</v>
      </c>
      <c r="CR42" s="233">
        <v>-1171559782.0799999</v>
      </c>
    </row>
    <row r="43" spans="2:96">
      <c r="B43" s="115" t="s">
        <v>684</v>
      </c>
      <c r="C43" s="116"/>
      <c r="D43" s="116"/>
      <c r="E43" s="116">
        <v>0</v>
      </c>
      <c r="F43" s="116">
        <v>0</v>
      </c>
      <c r="G43" s="116">
        <v>0</v>
      </c>
      <c r="H43" s="116"/>
      <c r="I43" s="116"/>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57"/>
      <c r="AK43" s="116">
        <v>-43304</v>
      </c>
      <c r="AL43" s="116">
        <v>-91472</v>
      </c>
      <c r="AM43" s="116">
        <v>-138776</v>
      </c>
      <c r="AN43" s="116">
        <v>-201642</v>
      </c>
      <c r="AO43" s="116">
        <v>-73138</v>
      </c>
      <c r="AP43" s="116">
        <v>-147869.66800000001</v>
      </c>
      <c r="AQ43" s="116">
        <v>-242146</v>
      </c>
      <c r="AR43" s="116">
        <v>-337028</v>
      </c>
      <c r="AS43" s="116">
        <v>-74362</v>
      </c>
      <c r="AT43" s="116">
        <v>-150690</v>
      </c>
      <c r="AU43" s="116">
        <v>-232052</v>
      </c>
      <c r="AV43" s="116">
        <v>-315695</v>
      </c>
      <c r="AW43" s="116">
        <v>-85197</v>
      </c>
      <c r="AX43" s="116">
        <v>-166142</v>
      </c>
      <c r="AY43" s="116">
        <v>-244597</v>
      </c>
      <c r="AZ43" s="116">
        <v>0</v>
      </c>
      <c r="BA43" s="116">
        <v>-70267</v>
      </c>
      <c r="BB43" s="116">
        <v>-145494</v>
      </c>
      <c r="BC43" s="116">
        <v>0</v>
      </c>
      <c r="BD43" s="116">
        <v>0</v>
      </c>
      <c r="BE43" s="116">
        <v>0</v>
      </c>
      <c r="BF43" s="116">
        <v>0</v>
      </c>
      <c r="BG43" s="116">
        <v>0</v>
      </c>
      <c r="BH43" s="116"/>
      <c r="BI43" s="116"/>
      <c r="BJ43" s="116"/>
      <c r="BK43" s="116"/>
      <c r="BL43" s="116"/>
      <c r="BM43" s="116"/>
      <c r="BN43" s="116">
        <v>0</v>
      </c>
      <c r="BO43" s="116">
        <v>0</v>
      </c>
      <c r="BP43" s="116">
        <v>0</v>
      </c>
      <c r="BQ43" s="116"/>
      <c r="BR43" s="116"/>
      <c r="BS43" s="234"/>
      <c r="BT43" s="234"/>
      <c r="BU43" s="234"/>
      <c r="BV43" s="234"/>
      <c r="BW43" s="235"/>
      <c r="BX43" s="235"/>
      <c r="BY43" s="235"/>
      <c r="BZ43" s="235"/>
      <c r="CA43" s="235"/>
      <c r="CB43" s="235"/>
      <c r="CC43" s="235"/>
      <c r="CD43" s="235"/>
      <c r="CE43" s="235"/>
      <c r="CF43" s="235"/>
      <c r="CG43" s="235"/>
      <c r="CH43" s="235"/>
      <c r="CI43" s="235"/>
      <c r="CJ43" s="235"/>
      <c r="CK43" s="235"/>
      <c r="CL43" s="235"/>
      <c r="CM43" s="235"/>
      <c r="CN43" s="235"/>
      <c r="CO43" s="235"/>
      <c r="CP43" s="235"/>
      <c r="CQ43" s="235"/>
      <c r="CR43" s="235"/>
    </row>
    <row r="44" spans="2:96">
      <c r="B44" s="22" t="s">
        <v>589</v>
      </c>
      <c r="C44" s="55">
        <v>-1441</v>
      </c>
      <c r="D44" s="55">
        <v>-1441.7696100000001</v>
      </c>
      <c r="E44" s="55">
        <v>-30208</v>
      </c>
      <c r="F44" s="55">
        <v>-40033.012999999999</v>
      </c>
      <c r="G44" s="55">
        <v>-58701.603780000005</v>
      </c>
      <c r="H44" s="55">
        <v>-6765.2955899999997</v>
      </c>
      <c r="I44" s="55">
        <v>-5132</v>
      </c>
      <c r="J44" s="233">
        <v>-38492971.060000002</v>
      </c>
      <c r="K44" s="233">
        <v>-28543214.530000001</v>
      </c>
      <c r="L44" s="233">
        <v>-114118723.20999999</v>
      </c>
      <c r="M44" s="233">
        <v>-145359863.93000001</v>
      </c>
      <c r="N44" s="233">
        <v>-170572060.06</v>
      </c>
      <c r="O44" s="233">
        <v>-141054293.21000001</v>
      </c>
      <c r="P44" s="233">
        <v>-51439187.909999996</v>
      </c>
      <c r="Q44" s="233">
        <f>'[17]DRE IFRS e REG'!$AC$55</f>
        <v>2226948.6800000002</v>
      </c>
      <c r="R44" s="233">
        <v>-33699995.780000001</v>
      </c>
      <c r="S44" s="233">
        <v>-74229983.879999995</v>
      </c>
      <c r="T44" s="233">
        <v>89169305.829999998</v>
      </c>
      <c r="U44" s="233">
        <v>39472885.119999997</v>
      </c>
      <c r="V44" s="233">
        <v>38285673.579999998</v>
      </c>
      <c r="W44" s="233">
        <v>24176888.809999999</v>
      </c>
      <c r="X44" s="233">
        <v>2529585.9600000009</v>
      </c>
      <c r="Y44" s="233">
        <v>19740263.039999999</v>
      </c>
      <c r="Z44" s="233">
        <v>-2800130.81</v>
      </c>
      <c r="AA44" s="233">
        <v>-1258456.8799999999</v>
      </c>
      <c r="AB44" s="233">
        <v>-12017971.479999997</v>
      </c>
      <c r="AC44" s="233">
        <v>-60491645.159999996</v>
      </c>
      <c r="AD44" s="233">
        <v>-68314677.340000004</v>
      </c>
      <c r="AE44" s="233">
        <v>-115043381.42</v>
      </c>
      <c r="AF44" s="233">
        <v>25471115.510000002</v>
      </c>
      <c r="AG44" s="233">
        <v>39334362.619999997</v>
      </c>
      <c r="AH44" s="233">
        <v>39008000</v>
      </c>
      <c r="AI44" s="233">
        <v>38388202.460000001</v>
      </c>
      <c r="AJ44" s="57"/>
      <c r="AK44" s="55"/>
      <c r="AL44" s="55"/>
      <c r="AM44" s="55"/>
      <c r="AN44" s="55"/>
      <c r="AO44" s="55"/>
      <c r="AP44" s="55"/>
      <c r="AQ44" s="55"/>
      <c r="AR44" s="55"/>
      <c r="AS44" s="55"/>
      <c r="AT44" s="55"/>
      <c r="AU44" s="55"/>
      <c r="AV44" s="55"/>
      <c r="AW44" s="55"/>
      <c r="AX44" s="55"/>
      <c r="AY44" s="55"/>
      <c r="AZ44" s="55">
        <v>-80972</v>
      </c>
      <c r="BA44" s="55"/>
      <c r="BB44" s="55"/>
      <c r="BC44" s="55">
        <v>-231246</v>
      </c>
      <c r="BD44" s="55">
        <v>-236079</v>
      </c>
      <c r="BE44" s="55">
        <v>43003</v>
      </c>
      <c r="BF44" s="55">
        <v>79496</v>
      </c>
      <c r="BG44" s="55">
        <v>64869</v>
      </c>
      <c r="BH44" s="55">
        <v>59353</v>
      </c>
      <c r="BI44" s="55">
        <v>7037</v>
      </c>
      <c r="BJ44" s="55">
        <v>-11499</v>
      </c>
      <c r="BK44" s="55">
        <v>-567</v>
      </c>
      <c r="BL44" s="55">
        <v>-17661</v>
      </c>
      <c r="BM44" s="55">
        <v>-1441</v>
      </c>
      <c r="BN44" s="55">
        <v>-30208</v>
      </c>
      <c r="BO44" s="55">
        <v>-40033.012999999999</v>
      </c>
      <c r="BP44" s="55">
        <v>-58701.603780000005</v>
      </c>
      <c r="BQ44" s="55">
        <v>-6765.2955899999997</v>
      </c>
      <c r="BR44" s="55">
        <v>-5132.3638600000004</v>
      </c>
      <c r="BS44" s="233">
        <v>-38492971.060000002</v>
      </c>
      <c r="BT44" s="233">
        <v>-28543214.530000001</v>
      </c>
      <c r="BU44" s="233">
        <v>-114118723.20999999</v>
      </c>
      <c r="BV44" s="233">
        <v>-145359862.93000001</v>
      </c>
      <c r="BW44" s="233">
        <v>-170572060.06</v>
      </c>
      <c r="BX44" s="233">
        <v>-141053293.21000001</v>
      </c>
      <c r="BY44" s="233">
        <v>-51439187.909999996</v>
      </c>
      <c r="BZ44" s="233">
        <v>2226948.6800000002</v>
      </c>
      <c r="CA44" s="233">
        <v>-33699995.780000001</v>
      </c>
      <c r="CB44" s="233">
        <v>-74229983.879999995</v>
      </c>
      <c r="CC44" s="233">
        <v>89169305.829999998</v>
      </c>
      <c r="CD44" s="233">
        <v>39472885.119999997</v>
      </c>
      <c r="CE44" s="233">
        <v>38285673.579999998</v>
      </c>
      <c r="CF44" s="233">
        <v>24176888.809999999</v>
      </c>
      <c r="CG44" s="233">
        <v>2529585.9600000009</v>
      </c>
      <c r="CH44" s="233">
        <v>19740263.039999999</v>
      </c>
      <c r="CI44" s="233">
        <v>-2800130.81</v>
      </c>
      <c r="CJ44" s="233">
        <v>-1258456.8799999999</v>
      </c>
      <c r="CK44" s="233">
        <v>-12017971.479999997</v>
      </c>
      <c r="CL44" s="233">
        <v>-60491645.159999996</v>
      </c>
      <c r="CM44" s="233">
        <v>-68314677.340000004</v>
      </c>
      <c r="CN44" s="233">
        <v>-115043381.42</v>
      </c>
      <c r="CO44" s="233">
        <v>25471115.510000002</v>
      </c>
      <c r="CP44" s="233">
        <v>39334362.619999997</v>
      </c>
      <c r="CQ44" s="233">
        <v>39008155.579999998</v>
      </c>
      <c r="CR44" s="233">
        <v>38388202.460000001</v>
      </c>
    </row>
    <row r="45" spans="2:96">
      <c r="B45" s="115" t="s">
        <v>685</v>
      </c>
      <c r="C45" s="116"/>
      <c r="D45" s="116"/>
      <c r="E45" s="116">
        <v>0</v>
      </c>
      <c r="F45" s="116">
        <v>0</v>
      </c>
      <c r="G45" s="116">
        <v>0</v>
      </c>
      <c r="H45" s="116"/>
      <c r="I45" s="116"/>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57"/>
      <c r="AK45" s="116">
        <v>-5985</v>
      </c>
      <c r="AL45" s="116">
        <v>-11833</v>
      </c>
      <c r="AM45" s="116">
        <v>-14366</v>
      </c>
      <c r="AN45" s="116">
        <v>-28238</v>
      </c>
      <c r="AO45" s="116">
        <v>-3723</v>
      </c>
      <c r="AP45" s="116">
        <v>-8277.2810000000009</v>
      </c>
      <c r="AQ45" s="116">
        <v>-10755</v>
      </c>
      <c r="AR45" s="116">
        <v>-42356</v>
      </c>
      <c r="AS45" s="116">
        <v>-30087</v>
      </c>
      <c r="AT45" s="116">
        <v>-79304</v>
      </c>
      <c r="AU45" s="116">
        <v>-91078</v>
      </c>
      <c r="AV45" s="116">
        <v>-133692</v>
      </c>
      <c r="AW45" s="116">
        <v>-31514</v>
      </c>
      <c r="AX45" s="116">
        <v>-50919</v>
      </c>
      <c r="AY45" s="116">
        <v>-111698</v>
      </c>
      <c r="AZ45" s="116">
        <v>-4953</v>
      </c>
      <c r="BA45" s="116">
        <v>-187187</v>
      </c>
      <c r="BB45" s="116">
        <v>-205398</v>
      </c>
      <c r="BC45" s="116">
        <v>0</v>
      </c>
      <c r="BD45" s="116">
        <v>0</v>
      </c>
      <c r="BE45" s="116">
        <v>0</v>
      </c>
      <c r="BF45" s="116">
        <v>0</v>
      </c>
      <c r="BG45" s="116">
        <v>0</v>
      </c>
      <c r="BH45" s="116"/>
      <c r="BI45" s="116"/>
      <c r="BJ45" s="116"/>
      <c r="BK45" s="116"/>
      <c r="BL45" s="116"/>
      <c r="BM45" s="116"/>
      <c r="BN45" s="116">
        <v>0</v>
      </c>
      <c r="BO45" s="116">
        <v>0</v>
      </c>
      <c r="BP45" s="116">
        <v>0</v>
      </c>
      <c r="BQ45" s="116"/>
      <c r="BR45" s="116"/>
      <c r="BS45" s="235"/>
      <c r="BT45" s="235"/>
      <c r="BU45" s="235"/>
      <c r="BV45" s="235"/>
      <c r="BW45" s="235"/>
      <c r="BX45" s="235"/>
      <c r="BY45" s="235"/>
      <c r="BZ45" s="235"/>
      <c r="CA45" s="235"/>
      <c r="CB45" s="235"/>
      <c r="CC45" s="235"/>
      <c r="CD45" s="235"/>
      <c r="CE45" s="235"/>
      <c r="CF45" s="235"/>
      <c r="CG45" s="235"/>
      <c r="CH45" s="235"/>
      <c r="CI45" s="235"/>
      <c r="CJ45" s="235"/>
      <c r="CK45" s="235"/>
      <c r="CL45" s="235"/>
      <c r="CM45" s="235"/>
      <c r="CN45" s="235"/>
      <c r="CO45" s="235"/>
      <c r="CP45" s="235"/>
      <c r="CQ45" s="235"/>
      <c r="CR45" s="235"/>
    </row>
    <row r="46" spans="2:96">
      <c r="B46" s="22" t="s">
        <v>599</v>
      </c>
      <c r="C46" s="55">
        <v>-3792</v>
      </c>
      <c r="D46" s="55">
        <v>-3792.4027599999999</v>
      </c>
      <c r="E46" s="55">
        <v>23225</v>
      </c>
      <c r="F46" s="55">
        <v>26842.434000000001</v>
      </c>
      <c r="G46" s="55">
        <v>24214.539420000001</v>
      </c>
      <c r="H46" s="55">
        <v>583.77814000000001</v>
      </c>
      <c r="I46" s="55">
        <v>-7624</v>
      </c>
      <c r="J46" s="233">
        <v>16621587.890000001</v>
      </c>
      <c r="K46" s="233">
        <v>5538733.46</v>
      </c>
      <c r="L46" s="233">
        <v>92459894.799999997</v>
      </c>
      <c r="M46" s="233">
        <v>130350271.45</v>
      </c>
      <c r="N46" s="233">
        <v>141466000</v>
      </c>
      <c r="O46" s="233">
        <v>87417742.879999995</v>
      </c>
      <c r="P46" s="233">
        <v>29556935.960000001</v>
      </c>
      <c r="Q46" s="233">
        <f>'[17]DRE IFRS e REG'!$AC$60</f>
        <v>-45966283.130000003</v>
      </c>
      <c r="R46" s="233">
        <v>-25970073.390000001</v>
      </c>
      <c r="S46" s="233">
        <v>-5077599.62</v>
      </c>
      <c r="T46" s="233">
        <v>-104689617</v>
      </c>
      <c r="U46" s="233">
        <v>-63603542.420000002</v>
      </c>
      <c r="V46" s="233">
        <v>-74965041.700000003</v>
      </c>
      <c r="W46" s="233">
        <v>-49069108</v>
      </c>
      <c r="X46" s="233">
        <v>-17109299.170000002</v>
      </c>
      <c r="Y46" s="233">
        <v>-28192983.870000001</v>
      </c>
      <c r="Z46" s="233">
        <v>-14714519.560000001</v>
      </c>
      <c r="AA46" s="233">
        <v>-3140596.25</v>
      </c>
      <c r="AB46" s="233">
        <v>-6837984.5300000012</v>
      </c>
      <c r="AC46" s="233">
        <v>53458077.759999998</v>
      </c>
      <c r="AD46" s="233">
        <v>54285227.109999999</v>
      </c>
      <c r="AE46" s="233">
        <v>108940115.14</v>
      </c>
      <c r="AF46" s="233">
        <v>-46772549.75</v>
      </c>
      <c r="AG46" s="233">
        <v>-55709819.759999998</v>
      </c>
      <c r="AH46" s="233">
        <v>-78418572.450000003</v>
      </c>
      <c r="AI46" s="233">
        <v>-61350341.5</v>
      </c>
      <c r="AJ46" s="57"/>
      <c r="AK46" s="55"/>
      <c r="AL46" s="55"/>
      <c r="AM46" s="55"/>
      <c r="AN46" s="55"/>
      <c r="AO46" s="55"/>
      <c r="AP46" s="55"/>
      <c r="AQ46" s="55"/>
      <c r="AR46" s="55"/>
      <c r="AS46" s="55"/>
      <c r="AT46" s="55"/>
      <c r="AU46" s="55"/>
      <c r="AV46" s="55"/>
      <c r="AW46" s="55"/>
      <c r="AX46" s="55">
        <v>-32243</v>
      </c>
      <c r="AY46" s="55">
        <v>1367</v>
      </c>
      <c r="AZ46" s="55">
        <v>27913</v>
      </c>
      <c r="BA46" s="55">
        <v>99587</v>
      </c>
      <c r="BB46" s="55">
        <v>72578</v>
      </c>
      <c r="BC46" s="55">
        <v>193953</v>
      </c>
      <c r="BD46" s="55">
        <v>186553</v>
      </c>
      <c r="BE46" s="55">
        <v>-74427</v>
      </c>
      <c r="BF46" s="55">
        <v>-122149</v>
      </c>
      <c r="BG46" s="55">
        <v>-120077</v>
      </c>
      <c r="BH46" s="55">
        <v>-126552</v>
      </c>
      <c r="BI46" s="55">
        <v>-17211</v>
      </c>
      <c r="BJ46" s="55">
        <v>-8142</v>
      </c>
      <c r="BK46" s="55">
        <v>-26360</v>
      </c>
      <c r="BL46" s="55">
        <v>-15773</v>
      </c>
      <c r="BM46" s="55">
        <v>-3792</v>
      </c>
      <c r="BN46" s="55">
        <v>23225</v>
      </c>
      <c r="BO46" s="55">
        <v>26841.434000000001</v>
      </c>
      <c r="BP46" s="55">
        <v>39521.702749999997</v>
      </c>
      <c r="BQ46" s="55">
        <v>583.77814000000001</v>
      </c>
      <c r="BR46" s="55">
        <v>-7623.5271600000005</v>
      </c>
      <c r="BS46" s="233">
        <v>16621587.890000001</v>
      </c>
      <c r="BT46" s="233">
        <v>5538733.46</v>
      </c>
      <c r="BU46" s="233">
        <v>92459894.799999997</v>
      </c>
      <c r="BV46" s="233">
        <v>130350271.45</v>
      </c>
      <c r="BW46" s="233">
        <v>141466000</v>
      </c>
      <c r="BX46" s="233">
        <v>87417742.879999995</v>
      </c>
      <c r="BY46" s="233">
        <v>29556935.960000001</v>
      </c>
      <c r="BZ46" s="233">
        <v>-45966283.130000003</v>
      </c>
      <c r="CA46" s="233">
        <v>-25970073.390000001</v>
      </c>
      <c r="CB46" s="233">
        <v>-5077599.62</v>
      </c>
      <c r="CC46" s="233">
        <v>-104689617</v>
      </c>
      <c r="CD46" s="233">
        <v>-63603542.420000002</v>
      </c>
      <c r="CE46" s="233">
        <v>-74965041.700000003</v>
      </c>
      <c r="CF46" s="233">
        <v>-49069108</v>
      </c>
      <c r="CG46" s="233">
        <v>-17109299.170000002</v>
      </c>
      <c r="CH46" s="233">
        <v>-28192983.870000001</v>
      </c>
      <c r="CI46" s="233">
        <v>-14714519.560000001</v>
      </c>
      <c r="CJ46" s="233">
        <v>-3140596.25</v>
      </c>
      <c r="CK46" s="233">
        <v>-6837984.5300000012</v>
      </c>
      <c r="CL46" s="233">
        <v>53458077.759999998</v>
      </c>
      <c r="CM46" s="233">
        <v>54285227.109999999</v>
      </c>
      <c r="CN46" s="233">
        <v>108940115.14</v>
      </c>
      <c r="CO46" s="233">
        <v>-46772549.75</v>
      </c>
      <c r="CP46" s="233">
        <v>-55709819.759999998</v>
      </c>
      <c r="CQ46" s="233">
        <v>-78418572.450000003</v>
      </c>
      <c r="CR46" s="233">
        <v>-61350341.5</v>
      </c>
    </row>
    <row r="47" spans="2:96">
      <c r="B47" s="115" t="s">
        <v>686</v>
      </c>
      <c r="C47" s="116"/>
      <c r="D47" s="116"/>
      <c r="E47" s="116">
        <v>0</v>
      </c>
      <c r="F47" s="116">
        <v>0</v>
      </c>
      <c r="G47" s="116">
        <v>0</v>
      </c>
      <c r="H47" s="116"/>
      <c r="I47" s="116"/>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57"/>
      <c r="AK47" s="116"/>
      <c r="AL47" s="116"/>
      <c r="AM47" s="116"/>
      <c r="AN47" s="116"/>
      <c r="AO47" s="116"/>
      <c r="AP47" s="116"/>
      <c r="AQ47" s="116"/>
      <c r="AR47" s="116"/>
      <c r="AS47" s="116"/>
      <c r="AT47" s="116"/>
      <c r="AU47" s="116"/>
      <c r="AV47" s="116"/>
      <c r="AW47" s="116"/>
      <c r="AX47" s="116">
        <v>-4027</v>
      </c>
      <c r="AY47" s="116">
        <v>-675</v>
      </c>
      <c r="AZ47" s="116">
        <v>0</v>
      </c>
      <c r="BA47" s="116">
        <v>10921</v>
      </c>
      <c r="BB47" s="116">
        <v>98</v>
      </c>
      <c r="BC47" s="116">
        <v>0</v>
      </c>
      <c r="BD47" s="116">
        <v>0</v>
      </c>
      <c r="BE47" s="116">
        <v>0</v>
      </c>
      <c r="BF47" s="116">
        <v>0</v>
      </c>
      <c r="BG47" s="116">
        <v>0</v>
      </c>
      <c r="BH47" s="116"/>
      <c r="BI47" s="116"/>
      <c r="BJ47" s="116"/>
      <c r="BK47" s="116"/>
      <c r="BL47" s="116"/>
      <c r="BM47" s="116"/>
      <c r="BN47" s="116">
        <v>0</v>
      </c>
      <c r="BO47" s="116">
        <v>0</v>
      </c>
      <c r="BP47" s="116">
        <v>0</v>
      </c>
      <c r="BQ47" s="116"/>
      <c r="BR47" s="116"/>
      <c r="BS47" s="235"/>
      <c r="BT47" s="235"/>
      <c r="BU47" s="235"/>
      <c r="BV47" s="235"/>
      <c r="BW47" s="235"/>
      <c r="BX47" s="235"/>
      <c r="BY47" s="235"/>
      <c r="BZ47" s="235"/>
      <c r="CA47" s="235"/>
      <c r="CB47" s="235"/>
      <c r="CC47" s="235"/>
      <c r="CD47" s="235"/>
      <c r="CE47" s="235"/>
      <c r="CF47" s="235"/>
      <c r="CG47" s="235"/>
      <c r="CH47" s="235"/>
      <c r="CI47" s="235"/>
      <c r="CJ47" s="235"/>
      <c r="CK47" s="235"/>
      <c r="CL47" s="235"/>
      <c r="CM47" s="235"/>
      <c r="CN47" s="235"/>
      <c r="CO47" s="235"/>
      <c r="CP47" s="235"/>
      <c r="CQ47" s="235"/>
      <c r="CR47" s="235"/>
    </row>
    <row r="48" spans="2:96">
      <c r="B48" s="22" t="s">
        <v>603</v>
      </c>
      <c r="C48" s="55">
        <v>-57784</v>
      </c>
      <c r="D48" s="55">
        <v>-57783.813179999997</v>
      </c>
      <c r="E48" s="55">
        <v>-120894</v>
      </c>
      <c r="F48" s="55">
        <v>-199337.04300000001</v>
      </c>
      <c r="G48" s="55">
        <v>247197</v>
      </c>
      <c r="H48" s="55">
        <v>-71071.339500000002</v>
      </c>
      <c r="I48" s="55">
        <v>-155399</v>
      </c>
      <c r="J48" s="233">
        <v>-224320830.93000001</v>
      </c>
      <c r="K48" s="233">
        <v>-315708925.02999997</v>
      </c>
      <c r="L48" s="233">
        <v>-121187709.79000001</v>
      </c>
      <c r="M48" s="233">
        <v>-160342713.13</v>
      </c>
      <c r="N48" s="233">
        <v>-273725459.57999998</v>
      </c>
      <c r="O48" s="233">
        <v>-445833554.70999998</v>
      </c>
      <c r="P48" s="233">
        <v>-160059705.63</v>
      </c>
      <c r="Q48" s="233">
        <f>'[17]DRE IFRS e REG'!$AC$65</f>
        <v>-312737491.36000001</v>
      </c>
      <c r="R48" s="233">
        <v>-532266104.13</v>
      </c>
      <c r="S48" s="233">
        <v>-750851647.77999997</v>
      </c>
      <c r="T48" s="233">
        <v>-235550091.22999999</v>
      </c>
      <c r="U48" s="233">
        <v>-519211595.43000001</v>
      </c>
      <c r="V48" s="233">
        <v>-636351227.42999995</v>
      </c>
      <c r="W48" s="233">
        <v>-852478366.79999995</v>
      </c>
      <c r="X48" s="233">
        <v>-289427240.56999999</v>
      </c>
      <c r="Y48" s="233">
        <v>-566437407.64999998</v>
      </c>
      <c r="Z48" s="233">
        <v>-768003192.33000004</v>
      </c>
      <c r="AA48" s="233">
        <v>-1006063768.92</v>
      </c>
      <c r="AB48" s="233">
        <v>-303281674.84999996</v>
      </c>
      <c r="AC48" s="233">
        <v>-540513813.29999995</v>
      </c>
      <c r="AD48" s="233">
        <v>-758255930.80999994</v>
      </c>
      <c r="AE48" s="233">
        <v>-1041877049.54</v>
      </c>
      <c r="AF48" s="233">
        <v>-340423957.06</v>
      </c>
      <c r="AG48" s="233">
        <v>-603247386.07000005</v>
      </c>
      <c r="AH48" s="233">
        <v>-859004000</v>
      </c>
      <c r="AI48" s="233">
        <v>-1149401217.4200001</v>
      </c>
      <c r="AJ48" s="57"/>
      <c r="AK48" s="55"/>
      <c r="AL48" s="55"/>
      <c r="AM48" s="55"/>
      <c r="AN48" s="55"/>
      <c r="AO48" s="55"/>
      <c r="AP48" s="55"/>
      <c r="AQ48" s="55"/>
      <c r="AR48" s="55"/>
      <c r="AS48" s="55"/>
      <c r="AT48" s="55"/>
      <c r="AU48" s="55"/>
      <c r="AV48" s="55"/>
      <c r="AW48" s="55"/>
      <c r="AX48" s="55"/>
      <c r="AY48" s="55"/>
      <c r="AZ48" s="55">
        <v>-414181</v>
      </c>
      <c r="BA48" s="55"/>
      <c r="BB48" s="55"/>
      <c r="BC48" s="55">
        <v>-357316</v>
      </c>
      <c r="BD48" s="55">
        <v>-475932</v>
      </c>
      <c r="BE48" s="55">
        <v>-115930</v>
      </c>
      <c r="BF48" s="55">
        <v>-216485</v>
      </c>
      <c r="BG48" s="55">
        <v>-310421</v>
      </c>
      <c r="BH48" s="55">
        <v>-383096</v>
      </c>
      <c r="BI48" s="55">
        <v>-74275</v>
      </c>
      <c r="BJ48" s="55">
        <v>-134518</v>
      </c>
      <c r="BK48" s="55">
        <v>-192578</v>
      </c>
      <c r="BL48" s="55">
        <v>-250194</v>
      </c>
      <c r="BM48" s="55">
        <v>-57784</v>
      </c>
      <c r="BN48" s="55">
        <v>-120894</v>
      </c>
      <c r="BO48" s="55">
        <v>-199337.04300000001</v>
      </c>
      <c r="BP48" s="55">
        <v>-247196.57755000002</v>
      </c>
      <c r="BQ48" s="55">
        <v>-71071.339500000002</v>
      </c>
      <c r="BR48" s="55">
        <v>-155399.52027000001</v>
      </c>
      <c r="BS48" s="233">
        <v>-224320830.93000001</v>
      </c>
      <c r="BT48" s="233">
        <v>-315707925.02999997</v>
      </c>
      <c r="BU48" s="233">
        <v>-121187709.79000001</v>
      </c>
      <c r="BV48" s="233">
        <v>-160340313.13</v>
      </c>
      <c r="BW48" s="233">
        <v>-273725459.57999998</v>
      </c>
      <c r="BX48" s="233">
        <v>-445833554.70999998</v>
      </c>
      <c r="BY48" s="233">
        <v>-160059705.63</v>
      </c>
      <c r="BZ48" s="233">
        <v>-312737491.36000001</v>
      </c>
      <c r="CA48" s="233">
        <v>-532266104.13</v>
      </c>
      <c r="CB48" s="233">
        <v>-750851647.77999997</v>
      </c>
      <c r="CC48" s="233">
        <v>-235550091.22999999</v>
      </c>
      <c r="CD48" s="233">
        <v>-519211595.43000001</v>
      </c>
      <c r="CE48" s="233">
        <v>-636351227.42999995</v>
      </c>
      <c r="CF48" s="233">
        <v>-852478366.79999995</v>
      </c>
      <c r="CG48" s="233">
        <v>-289427240.56999999</v>
      </c>
      <c r="CH48" s="233">
        <v>-566437407.64999998</v>
      </c>
      <c r="CI48" s="233">
        <v>-768003192.33000004</v>
      </c>
      <c r="CJ48" s="233">
        <v>-1006063768.92</v>
      </c>
      <c r="CK48" s="233">
        <v>-303281674.84999996</v>
      </c>
      <c r="CL48" s="233">
        <v>-540513813.29999995</v>
      </c>
      <c r="CM48" s="233">
        <v>-758255930.80999994</v>
      </c>
      <c r="CN48" s="233">
        <v>-1041877049.54</v>
      </c>
      <c r="CO48" s="233">
        <v>-340423957.06</v>
      </c>
      <c r="CP48" s="233">
        <v>-603247386.07000005</v>
      </c>
      <c r="CQ48" s="233">
        <v>-859004161.56999993</v>
      </c>
      <c r="CR48" s="233">
        <v>-1149401217.4200001</v>
      </c>
    </row>
    <row r="49" spans="1:128">
      <c r="B49" s="115" t="s">
        <v>608</v>
      </c>
      <c r="C49" s="116"/>
      <c r="D49" s="116"/>
      <c r="E49" s="116"/>
      <c r="F49" s="116"/>
      <c r="G49" s="116"/>
      <c r="H49" s="116">
        <v>-763.26722999999993</v>
      </c>
      <c r="I49" s="116">
        <v>-1502</v>
      </c>
      <c r="J49" s="224">
        <v>-2444682.75</v>
      </c>
      <c r="K49" s="224">
        <v>-3068732.39</v>
      </c>
      <c r="L49" s="224">
        <v>-729630.65</v>
      </c>
      <c r="M49" s="224">
        <v>-1448457.12</v>
      </c>
      <c r="N49" s="224">
        <v>-2139143.42</v>
      </c>
      <c r="O49" s="224">
        <v>-2697228.45</v>
      </c>
      <c r="P49" s="224">
        <v>-705837.4</v>
      </c>
      <c r="Q49" s="224">
        <f>'[17]DRE IFRS e REG'!$AC$69</f>
        <v>-1418457.15</v>
      </c>
      <c r="R49" s="224">
        <v>-2107764.7200000002</v>
      </c>
      <c r="S49" s="224">
        <v>-2632572.77</v>
      </c>
      <c r="T49" s="224">
        <v>-322249.71999999997</v>
      </c>
      <c r="U49" s="224">
        <v>-624180.02</v>
      </c>
      <c r="V49" s="224">
        <v>-800545.35</v>
      </c>
      <c r="W49" s="224">
        <v>-942533.17</v>
      </c>
      <c r="X49" s="224">
        <v>-110367.13999999998</v>
      </c>
      <c r="Y49" s="224">
        <v>-192693.61</v>
      </c>
      <c r="Z49" s="224">
        <v>-267502.09000000003</v>
      </c>
      <c r="AA49" s="224">
        <v>-334907.23</v>
      </c>
      <c r="AB49" s="224">
        <v>-60196.200000000004</v>
      </c>
      <c r="AC49" s="224">
        <v>-113948.8</v>
      </c>
      <c r="AD49" s="224">
        <v>-161175.23000000001</v>
      </c>
      <c r="AE49" s="224">
        <v>-201877.03</v>
      </c>
      <c r="AF49" s="224">
        <v>-34197.17</v>
      </c>
      <c r="AG49" s="224">
        <v>-62480.89</v>
      </c>
      <c r="AH49" s="224">
        <v>-85000</v>
      </c>
      <c r="AI49" s="224">
        <v>-100816.01</v>
      </c>
      <c r="AJ49" s="57"/>
      <c r="AK49" s="116"/>
      <c r="AL49" s="116"/>
      <c r="AM49" s="116"/>
      <c r="AN49" s="116"/>
      <c r="AO49" s="116"/>
      <c r="AP49" s="116"/>
      <c r="AQ49" s="116"/>
      <c r="AR49" s="116"/>
      <c r="AS49" s="116"/>
      <c r="AT49" s="116"/>
      <c r="AU49" s="116"/>
      <c r="AV49" s="116"/>
      <c r="AW49" s="116"/>
      <c r="AX49" s="116"/>
      <c r="AY49" s="116"/>
      <c r="AZ49" s="116"/>
      <c r="BA49" s="116"/>
      <c r="BB49" s="116"/>
      <c r="BC49" s="116"/>
      <c r="BD49" s="116"/>
      <c r="BE49" s="116"/>
      <c r="BF49" s="116"/>
      <c r="BG49" s="116"/>
      <c r="BH49" s="116"/>
      <c r="BI49" s="116"/>
      <c r="BJ49" s="116"/>
      <c r="BK49" s="116"/>
      <c r="BL49" s="116"/>
      <c r="BM49" s="116"/>
      <c r="BN49" s="116"/>
      <c r="BO49" s="116"/>
      <c r="BP49" s="116"/>
      <c r="BQ49" s="116"/>
      <c r="BR49" s="116"/>
      <c r="BS49" s="234"/>
      <c r="BT49" s="234"/>
      <c r="BU49" s="234"/>
      <c r="BV49" s="234"/>
      <c r="BW49" s="224"/>
      <c r="BX49" s="224"/>
      <c r="BY49" s="224"/>
      <c r="BZ49" s="224"/>
      <c r="CA49" s="224"/>
      <c r="CB49" s="224"/>
      <c r="CC49" s="224"/>
      <c r="CD49" s="224"/>
      <c r="CE49" s="224"/>
      <c r="CF49" s="224"/>
      <c r="CG49" s="224"/>
      <c r="CH49" s="224"/>
      <c r="CI49" s="224"/>
      <c r="CJ49" s="224"/>
      <c r="CK49" s="224"/>
      <c r="CL49" s="224"/>
      <c r="CM49" s="224"/>
      <c r="CN49" s="224"/>
      <c r="CO49" s="224"/>
      <c r="CP49" s="224"/>
      <c r="CQ49" s="224"/>
      <c r="CR49" s="224"/>
    </row>
    <row r="50" spans="1:128">
      <c r="B50" s="22" t="s">
        <v>610</v>
      </c>
      <c r="C50" s="55">
        <v>-530</v>
      </c>
      <c r="D50" s="55">
        <v>-529.74630000000002</v>
      </c>
      <c r="E50" s="55">
        <v>-3318</v>
      </c>
      <c r="F50" s="55">
        <v>-3132.3833300000001</v>
      </c>
      <c r="G50" s="55">
        <v>-7723</v>
      </c>
      <c r="H50" s="55">
        <v>-2053.9589299999998</v>
      </c>
      <c r="I50" s="55">
        <v>-6857</v>
      </c>
      <c r="J50" s="233">
        <v>-10704047.35</v>
      </c>
      <c r="K50" s="233">
        <v>-13952692.35</v>
      </c>
      <c r="L50" s="233">
        <v>-4238595.0599999996</v>
      </c>
      <c r="M50" s="233">
        <v>-8813516.6999999993</v>
      </c>
      <c r="N50" s="233">
        <v>-10596783.84</v>
      </c>
      <c r="O50" s="233">
        <v>-12170222.289999999</v>
      </c>
      <c r="P50" s="233">
        <v>-4858147.12</v>
      </c>
      <c r="Q50" s="233">
        <f>'[17]DRE IFRS e REG'!$AC$70</f>
        <v>-9899781.9100000001</v>
      </c>
      <c r="R50" s="233">
        <v>-12792921.98</v>
      </c>
      <c r="S50" s="233">
        <v>-11600598.140000001</v>
      </c>
      <c r="T50" s="233">
        <v>165607.74</v>
      </c>
      <c r="U50" s="233">
        <v>-14743277.369999999</v>
      </c>
      <c r="V50" s="233">
        <v>-25277872.25</v>
      </c>
      <c r="W50" s="233">
        <v>-24237625.469999999</v>
      </c>
      <c r="X50" s="233">
        <v>-14276097.601730801</v>
      </c>
      <c r="Y50" s="233">
        <v>-26155305.723461501</v>
      </c>
      <c r="Z50" s="233">
        <v>-34026962.624124601</v>
      </c>
      <c r="AA50" s="233">
        <v>-41033484.460000001</v>
      </c>
      <c r="AB50" s="233">
        <v>-4787047.0506630996</v>
      </c>
      <c r="AC50" s="233">
        <v>-12558439.93</v>
      </c>
      <c r="AD50" s="233">
        <v>-19417687.41</v>
      </c>
      <c r="AE50" s="233">
        <v>-55778809.539999999</v>
      </c>
      <c r="AF50" s="233">
        <v>-4300873.41</v>
      </c>
      <c r="AG50" s="233">
        <v>-4623226.8099999996</v>
      </c>
      <c r="AH50" s="233">
        <v>2243000</v>
      </c>
      <c r="AI50" s="233">
        <v>803574.38</v>
      </c>
      <c r="AJ50" s="57"/>
      <c r="AK50" s="55">
        <v>-904</v>
      </c>
      <c r="AL50" s="55">
        <v>-1936</v>
      </c>
      <c r="AM50" s="55">
        <v>-2743</v>
      </c>
      <c r="AN50" s="55">
        <v>-2463</v>
      </c>
      <c r="AO50" s="55">
        <v>-1670</v>
      </c>
      <c r="AP50" s="55">
        <v>-2703.1729999999998</v>
      </c>
      <c r="AQ50" s="55">
        <v>-5063</v>
      </c>
      <c r="AR50" s="55">
        <v>-968</v>
      </c>
      <c r="AS50" s="55">
        <v>-2207</v>
      </c>
      <c r="AT50" s="55">
        <v>-3835</v>
      </c>
      <c r="AU50" s="55">
        <v>-20494</v>
      </c>
      <c r="AV50" s="55">
        <v>-24761</v>
      </c>
      <c r="AW50" s="55">
        <v>229</v>
      </c>
      <c r="AX50" s="55">
        <v>-1045</v>
      </c>
      <c r="AY50" s="55">
        <v>-1256</v>
      </c>
      <c r="AZ50" s="55">
        <v>886</v>
      </c>
      <c r="BA50" s="55">
        <v>-658</v>
      </c>
      <c r="BB50" s="55">
        <v>-750</v>
      </c>
      <c r="BC50" s="55">
        <v>-1628</v>
      </c>
      <c r="BD50" s="55">
        <v>-3634</v>
      </c>
      <c r="BE50" s="55">
        <v>1133</v>
      </c>
      <c r="BF50" s="55">
        <v>-605</v>
      </c>
      <c r="BG50" s="55">
        <v>-2884</v>
      </c>
      <c r="BH50" s="55">
        <v>-8958</v>
      </c>
      <c r="BI50" s="55">
        <v>-1940</v>
      </c>
      <c r="BJ50" s="55">
        <v>-3887</v>
      </c>
      <c r="BK50" s="55">
        <v>-6141</v>
      </c>
      <c r="BL50" s="55">
        <v>-8721</v>
      </c>
      <c r="BM50" s="55">
        <v>-530</v>
      </c>
      <c r="BN50" s="55">
        <v>-3318</v>
      </c>
      <c r="BO50" s="55">
        <v>-3132</v>
      </c>
      <c r="BP50" s="55">
        <v>-7723.0685599999997</v>
      </c>
      <c r="BQ50" s="55">
        <v>-2053.9589299999998</v>
      </c>
      <c r="BR50" s="55">
        <v>-6857.3729899999998</v>
      </c>
      <c r="BS50" s="233">
        <v>-10704047.35</v>
      </c>
      <c r="BT50" s="233">
        <v>-13951692.35</v>
      </c>
      <c r="BU50" s="233">
        <v>-4238595.0599999996</v>
      </c>
      <c r="BV50" s="233">
        <v>-8813516.6999999993</v>
      </c>
      <c r="BW50" s="233">
        <v>-10596783.84</v>
      </c>
      <c r="BX50" s="233">
        <v>-12170222.289999999</v>
      </c>
      <c r="BY50" s="233">
        <v>-4858147.12</v>
      </c>
      <c r="BZ50" s="233">
        <v>-9899781.9100000001</v>
      </c>
      <c r="CA50" s="233">
        <v>-12792921.98</v>
      </c>
      <c r="CB50" s="233">
        <v>-11600598.140000001</v>
      </c>
      <c r="CC50" s="233">
        <v>165607.74</v>
      </c>
      <c r="CD50" s="233">
        <v>-17076240.140000001</v>
      </c>
      <c r="CE50" s="233">
        <v>-27610835.02</v>
      </c>
      <c r="CF50" s="233">
        <v>-26570588.239999998</v>
      </c>
      <c r="CG50" s="233">
        <v>-14276097.601730801</v>
      </c>
      <c r="CH50" s="233">
        <v>-26155305.723461501</v>
      </c>
      <c r="CI50" s="233">
        <v>-34026962.624124601</v>
      </c>
      <c r="CJ50" s="233">
        <v>-41033484.460000001</v>
      </c>
      <c r="CK50" s="233">
        <v>-4787047.0506630996</v>
      </c>
      <c r="CL50" s="233">
        <v>-12558439.93</v>
      </c>
      <c r="CM50" s="233">
        <v>-19417687.41</v>
      </c>
      <c r="CN50" s="233">
        <v>-55778809.539999999</v>
      </c>
      <c r="CO50" s="233">
        <v>-4300873.41</v>
      </c>
      <c r="CP50" s="233">
        <v>-4623226.8099999996</v>
      </c>
      <c r="CQ50" s="233">
        <v>2243000</v>
      </c>
      <c r="CR50" s="233">
        <v>803574.38</v>
      </c>
    </row>
    <row r="51" spans="1:128">
      <c r="B51" s="115" t="s">
        <v>198</v>
      </c>
      <c r="C51" s="116">
        <v>-51948</v>
      </c>
      <c r="D51" s="116">
        <v>-51948</v>
      </c>
      <c r="E51" s="116">
        <v>-106661</v>
      </c>
      <c r="F51" s="116">
        <v>-169738.75699999998</v>
      </c>
      <c r="G51" s="116">
        <v>-211186.84161999996</v>
      </c>
      <c r="H51" s="116">
        <v>-64178.563820000003</v>
      </c>
      <c r="I51" s="116">
        <v>-135773</v>
      </c>
      <c r="J51" s="224">
        <v>-184581200.03</v>
      </c>
      <c r="K51" s="224">
        <v>-258797000</v>
      </c>
      <c r="L51" s="224">
        <v>-134859155.61000001</v>
      </c>
      <c r="M51" s="224">
        <v>-163316151.5</v>
      </c>
      <c r="N51" s="224">
        <v>-282604431.23000002</v>
      </c>
      <c r="O51" s="224">
        <v>-475524213.98000002</v>
      </c>
      <c r="P51" s="224">
        <v>-183095563.21000001</v>
      </c>
      <c r="Q51" s="224">
        <f>'[17]DRE IFRS e REG'!$AC$71</f>
        <v>-356236168.93000001</v>
      </c>
      <c r="R51" s="224">
        <v>-586594335.35000002</v>
      </c>
      <c r="S51" s="224">
        <v>-810109655.78000009</v>
      </c>
      <c r="T51" s="224">
        <v>-228180490.16999999</v>
      </c>
      <c r="U51" s="224">
        <v>-488754991.94999999</v>
      </c>
      <c r="V51" s="224">
        <v>-574513810.04999995</v>
      </c>
      <c r="W51" s="224">
        <v>-737556018.10000002</v>
      </c>
      <c r="X51" s="224">
        <v>-284610379.09173101</v>
      </c>
      <c r="Y51" s="224">
        <v>-530785862.143462</v>
      </c>
      <c r="Z51" s="224">
        <v>-711382816.66412497</v>
      </c>
      <c r="AA51" s="224">
        <v>-903823469.97000003</v>
      </c>
      <c r="AB51" s="224">
        <v>-301965489.6506629</v>
      </c>
      <c r="AC51" s="224">
        <v>-504879558.17999995</v>
      </c>
      <c r="AD51" s="224">
        <v>-715460971.95999992</v>
      </c>
      <c r="AE51" s="224">
        <v>-1000850892.7700001</v>
      </c>
      <c r="AF51" s="224">
        <v>-344290655.44999999</v>
      </c>
      <c r="AG51" s="224">
        <v>-571442466.33999991</v>
      </c>
      <c r="AH51" s="224">
        <v>-798435572.45000005</v>
      </c>
      <c r="AI51" s="224">
        <v>-1037408781.0599999</v>
      </c>
      <c r="AJ51" s="57"/>
      <c r="AK51" s="116">
        <v>-35769</v>
      </c>
      <c r="AL51" s="116">
        <v>-74686</v>
      </c>
      <c r="AM51" s="116">
        <v>-113590</v>
      </c>
      <c r="AN51" s="116">
        <v>-178717</v>
      </c>
      <c r="AO51" s="116">
        <v>-68364</v>
      </c>
      <c r="AP51" s="116">
        <v>-130858.41099999999</v>
      </c>
      <c r="AQ51" s="116">
        <v>-189639</v>
      </c>
      <c r="AR51" s="116">
        <v>-247274</v>
      </c>
      <c r="AS51" s="116">
        <v>-63861</v>
      </c>
      <c r="AT51" s="116">
        <v>-155822</v>
      </c>
      <c r="AU51" s="116">
        <v>-254025</v>
      </c>
      <c r="AV51" s="116">
        <v>-369465</v>
      </c>
      <c r="AW51" s="116">
        <v>-102262</v>
      </c>
      <c r="AX51" s="116">
        <v>-221958</v>
      </c>
      <c r="AY51" s="116">
        <v>-310722</v>
      </c>
      <c r="AZ51" s="116">
        <v>-414112</v>
      </c>
      <c r="BA51" s="116">
        <v>-137391</v>
      </c>
      <c r="BB51" s="116">
        <v>-252938</v>
      </c>
      <c r="BC51" s="116">
        <v>-349674</v>
      </c>
      <c r="BD51" s="116">
        <v>-468181</v>
      </c>
      <c r="BE51" s="116">
        <v>-133787</v>
      </c>
      <c r="BF51" s="116">
        <v>-233654</v>
      </c>
      <c r="BG51" s="116">
        <v>-326615</v>
      </c>
      <c r="BH51" s="116">
        <v>-400889</v>
      </c>
      <c r="BI51" s="116">
        <v>-70896</v>
      </c>
      <c r="BJ51" s="116">
        <v>-123958</v>
      </c>
      <c r="BK51" s="116">
        <v>-171342</v>
      </c>
      <c r="BL51" s="116">
        <v>-222596</v>
      </c>
      <c r="BM51" s="116">
        <v>-51948</v>
      </c>
      <c r="BN51" s="116">
        <v>-106661</v>
      </c>
      <c r="BO51" s="116">
        <v>-169738.75700000001</v>
      </c>
      <c r="BP51" s="116">
        <v>-211186.84161999996</v>
      </c>
      <c r="BQ51" s="116">
        <v>-63415.296590000005</v>
      </c>
      <c r="BR51" s="116">
        <v>-134272.05793000001</v>
      </c>
      <c r="BS51" s="224">
        <v>-182136517.28</v>
      </c>
      <c r="BT51" s="224">
        <v>-255724851.06999999</v>
      </c>
      <c r="BU51" s="224">
        <v>-134129524.95999999</v>
      </c>
      <c r="BV51" s="224">
        <v>-161867844.38</v>
      </c>
      <c r="BW51" s="224">
        <v>-280465437.81</v>
      </c>
      <c r="BX51" s="224">
        <v>-472826985.52999997</v>
      </c>
      <c r="BY51" s="224">
        <v>-182389725.81</v>
      </c>
      <c r="BZ51" s="224">
        <v>-354817711.77999997</v>
      </c>
      <c r="CA51" s="224">
        <v>-584486570.63</v>
      </c>
      <c r="CB51" s="224">
        <v>-807477083.00999999</v>
      </c>
      <c r="CC51" s="224">
        <v>-227858240.44999999</v>
      </c>
      <c r="CD51" s="224">
        <v>-490463774.69999999</v>
      </c>
      <c r="CE51" s="224">
        <v>-576046227.47000003</v>
      </c>
      <c r="CF51" s="224">
        <v>-738946447.70000005</v>
      </c>
      <c r="CG51" s="224">
        <v>-284500011.95173103</v>
      </c>
      <c r="CH51" s="224">
        <v>-530593168.53346199</v>
      </c>
      <c r="CI51" s="224">
        <v>-711115314.57412505</v>
      </c>
      <c r="CJ51" s="224">
        <v>-903488562.74000001</v>
      </c>
      <c r="CK51" s="224">
        <v>-301905293.45066297</v>
      </c>
      <c r="CL51" s="224">
        <v>-504765609.38</v>
      </c>
      <c r="CM51" s="224">
        <v>-715299796.73000002</v>
      </c>
      <c r="CN51" s="224">
        <v>-1000649015.7399999</v>
      </c>
      <c r="CO51" s="224">
        <v>-344256458.27999997</v>
      </c>
      <c r="CP51" s="224">
        <v>-571379985.44999993</v>
      </c>
      <c r="CQ51" s="224">
        <v>-798350578.43999994</v>
      </c>
      <c r="CR51" s="224">
        <v>-1037307965.05</v>
      </c>
    </row>
    <row r="52" spans="1:128" ht="8.25" customHeight="1">
      <c r="B52" s="23"/>
      <c r="C52" s="60"/>
      <c r="D52" s="60"/>
      <c r="E52" s="60"/>
      <c r="F52" s="60"/>
      <c r="G52" s="60"/>
      <c r="H52" s="60"/>
      <c r="I52" s="60"/>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57"/>
      <c r="AK52" s="61"/>
      <c r="AL52" s="61"/>
      <c r="AM52" s="61"/>
      <c r="AN52" s="61"/>
      <c r="AO52" s="54"/>
      <c r="AP52" s="62"/>
      <c r="AQ52" s="61"/>
      <c r="AR52" s="61"/>
      <c r="AS52" s="61"/>
      <c r="AT52" s="54"/>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236"/>
      <c r="BT52" s="236"/>
      <c r="BW52" s="251"/>
      <c r="BX52" s="251"/>
      <c r="BY52" s="251"/>
      <c r="BZ52" s="251"/>
      <c r="CA52" s="251"/>
      <c r="CB52" s="251"/>
      <c r="CC52" s="251"/>
      <c r="CD52" s="251"/>
      <c r="CE52" s="251"/>
      <c r="CF52" s="251"/>
      <c r="CG52" s="251"/>
      <c r="CH52" s="251"/>
      <c r="CI52" s="251"/>
      <c r="CJ52" s="251"/>
      <c r="CK52" s="251"/>
      <c r="CL52" s="251"/>
      <c r="CM52" s="251"/>
      <c r="CN52" s="251"/>
      <c r="CO52" s="251"/>
      <c r="CP52" s="251"/>
      <c r="CQ52" s="251"/>
      <c r="CR52" s="251"/>
    </row>
    <row r="53" spans="1:128" ht="15.75" customHeight="1">
      <c r="B53" s="123" t="s">
        <v>613</v>
      </c>
      <c r="C53" s="124">
        <v>262178</v>
      </c>
      <c r="D53" s="124">
        <v>277571.86146000004</v>
      </c>
      <c r="E53" s="124">
        <v>586816</v>
      </c>
      <c r="F53" s="124">
        <v>922329.43646</v>
      </c>
      <c r="G53" s="124">
        <v>1218668.35008</v>
      </c>
      <c r="H53" s="124">
        <v>189956</v>
      </c>
      <c r="I53" s="124">
        <v>537449</v>
      </c>
      <c r="J53" s="249">
        <v>941206733.5</v>
      </c>
      <c r="K53" s="249">
        <v>1254702496.77</v>
      </c>
      <c r="L53" s="249">
        <f>'[17]DRE IFRS e REG'!$U$72</f>
        <v>559720954.42999995</v>
      </c>
      <c r="M53" s="249">
        <v>978079209.75999975</v>
      </c>
      <c r="N53" s="249">
        <v>1719774608.6800003</v>
      </c>
      <c r="O53" s="249">
        <v>2719181608.0800004</v>
      </c>
      <c r="P53" s="249">
        <v>690945294.04999995</v>
      </c>
      <c r="Q53" s="249">
        <f>'[17]DRE IFRS e REG'!$AC$72</f>
        <v>1532856985.5899997</v>
      </c>
      <c r="R53" s="249">
        <v>2158711249.8200002</v>
      </c>
      <c r="S53" s="249">
        <v>2625145122.0899997</v>
      </c>
      <c r="T53" s="249">
        <v>667111530.29000008</v>
      </c>
      <c r="U53" s="249">
        <v>1331667135.04</v>
      </c>
      <c r="V53" s="249">
        <v>1642707173.5400002</v>
      </c>
      <c r="W53" s="249">
        <v>1703730562.0699997</v>
      </c>
      <c r="X53" s="249">
        <v>441894822.20842898</v>
      </c>
      <c r="Y53" s="249">
        <v>670438889.49038315</v>
      </c>
      <c r="Z53" s="249">
        <v>912620650.02372766</v>
      </c>
      <c r="AA53" s="249">
        <v>1431259960.8900001</v>
      </c>
      <c r="AB53" s="249">
        <v>406963756.9226706</v>
      </c>
      <c r="AC53" s="249">
        <v>850580016.26000011</v>
      </c>
      <c r="AD53" s="249">
        <v>1301714058.4900002</v>
      </c>
      <c r="AE53" s="249">
        <v>1862514495.7000003</v>
      </c>
      <c r="AF53" s="249">
        <v>423086304.90000004</v>
      </c>
      <c r="AG53" s="249">
        <v>968615154.64999986</v>
      </c>
      <c r="AH53" s="249">
        <v>1274163248.1900003</v>
      </c>
      <c r="AI53" s="249">
        <v>1698874555.7499995</v>
      </c>
      <c r="AJ53" s="57"/>
      <c r="AK53" s="124">
        <v>106080.63219999999</v>
      </c>
      <c r="AL53" s="124">
        <v>211092.24388000002</v>
      </c>
      <c r="AM53" s="124">
        <v>331372.03581000003</v>
      </c>
      <c r="AN53" s="124">
        <v>441140</v>
      </c>
      <c r="AO53" s="124">
        <v>135100</v>
      </c>
      <c r="AP53" s="124">
        <v>246982.96600000004</v>
      </c>
      <c r="AQ53" s="124">
        <v>478465</v>
      </c>
      <c r="AR53" s="124">
        <v>654855</v>
      </c>
      <c r="AS53" s="124">
        <v>179703</v>
      </c>
      <c r="AT53" s="124">
        <v>344345</v>
      </c>
      <c r="AU53" s="124">
        <v>564771</v>
      </c>
      <c r="AV53" s="124">
        <v>772491</v>
      </c>
      <c r="AW53" s="124">
        <v>220624</v>
      </c>
      <c r="AX53" s="124">
        <v>365841</v>
      </c>
      <c r="AY53" s="124">
        <v>646770</v>
      </c>
      <c r="AZ53" s="124">
        <v>872873</v>
      </c>
      <c r="BA53" s="124">
        <v>194793</v>
      </c>
      <c r="BB53" s="124">
        <v>410601</v>
      </c>
      <c r="BC53" s="124">
        <v>669632</v>
      </c>
      <c r="BD53" s="124">
        <v>906249</v>
      </c>
      <c r="BE53" s="124">
        <v>225428</v>
      </c>
      <c r="BF53" s="124">
        <v>459312</v>
      </c>
      <c r="BG53" s="124">
        <v>761187</v>
      </c>
      <c r="BH53" s="124">
        <v>1095556</v>
      </c>
      <c r="BI53" s="124">
        <v>333770</v>
      </c>
      <c r="BJ53" s="124">
        <v>678526</v>
      </c>
      <c r="BK53" s="124">
        <v>991082</v>
      </c>
      <c r="BL53" s="124">
        <v>1349691</v>
      </c>
      <c r="BM53" s="124">
        <v>328557</v>
      </c>
      <c r="BN53" s="124">
        <v>646436</v>
      </c>
      <c r="BO53" s="124">
        <v>888050.98800000001</v>
      </c>
      <c r="BP53" s="124">
        <v>1113477.87959</v>
      </c>
      <c r="BQ53" s="124">
        <v>240094.79728</v>
      </c>
      <c r="BR53" s="124">
        <v>488486.34750000003</v>
      </c>
      <c r="BS53" s="232">
        <v>714580521.60000014</v>
      </c>
      <c r="BT53" s="232">
        <v>899599552.36000037</v>
      </c>
      <c r="BU53" s="232">
        <v>161962326.68000001</v>
      </c>
      <c r="BV53" s="232">
        <v>448048503.39999998</v>
      </c>
      <c r="BW53" s="249">
        <v>617435833.53999996</v>
      </c>
      <c r="BX53" s="249">
        <v>696419696.80999994</v>
      </c>
      <c r="BY53" s="249">
        <v>109950073.09000003</v>
      </c>
      <c r="BZ53" s="249">
        <v>237055323.01999998</v>
      </c>
      <c r="CA53" s="249">
        <v>396930954.73000002</v>
      </c>
      <c r="CB53" s="249">
        <v>578077243.27999949</v>
      </c>
      <c r="CC53" s="249">
        <v>184042547.55000001</v>
      </c>
      <c r="CD53" s="249">
        <v>349094336.06999999</v>
      </c>
      <c r="CE53" s="249">
        <v>769958826.13999987</v>
      </c>
      <c r="CF53" s="249">
        <v>1077139985.6000001</v>
      </c>
      <c r="CG53" s="249">
        <v>246860374.50846416</v>
      </c>
      <c r="CH53" s="249">
        <v>537271854.2069304</v>
      </c>
      <c r="CI53" s="249">
        <v>857594387.50634551</v>
      </c>
      <c r="CJ53" s="249">
        <v>1195976480.3899999</v>
      </c>
      <c r="CK53" s="249">
        <v>195248555.69941163</v>
      </c>
      <c r="CL53" s="249">
        <v>487862926.6099999</v>
      </c>
      <c r="CM53" s="249">
        <v>803354304.23999977</v>
      </c>
      <c r="CN53" s="249">
        <v>997603254.5</v>
      </c>
      <c r="CO53" s="249">
        <v>173486202.64000005</v>
      </c>
      <c r="CP53" s="249">
        <v>471681755.73000014</v>
      </c>
      <c r="CQ53" s="249">
        <v>768681295.09000003</v>
      </c>
      <c r="CR53" s="249">
        <v>1034864082.05</v>
      </c>
    </row>
    <row r="54" spans="1:128" ht="8.25" customHeight="1">
      <c r="B54" s="23"/>
      <c r="C54" s="59"/>
      <c r="D54" s="59"/>
      <c r="E54" s="59"/>
      <c r="F54" s="59"/>
      <c r="G54" s="59"/>
      <c r="H54" s="59"/>
      <c r="I54" s="59"/>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57"/>
      <c r="AK54" s="47"/>
      <c r="AL54" s="47"/>
      <c r="AM54" s="47"/>
      <c r="AN54" s="47"/>
      <c r="AO54" s="47"/>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5"/>
      <c r="BT54" s="55"/>
      <c r="BU54" s="240"/>
      <c r="BV54" s="240"/>
      <c r="BW54" s="250"/>
      <c r="BX54" s="250"/>
      <c r="BY54" s="250"/>
      <c r="BZ54" s="250"/>
      <c r="CA54" s="250"/>
      <c r="CB54" s="250"/>
      <c r="CC54" s="250"/>
      <c r="CD54" s="250"/>
      <c r="CE54" s="250"/>
      <c r="CF54" s="250"/>
      <c r="CG54" s="250"/>
      <c r="CH54" s="250"/>
      <c r="CI54" s="250"/>
      <c r="CJ54" s="250"/>
      <c r="CK54" s="250"/>
      <c r="CL54" s="250"/>
      <c r="CM54" s="250"/>
      <c r="CN54" s="250"/>
      <c r="CO54" s="250"/>
      <c r="CP54" s="250"/>
      <c r="CQ54" s="250"/>
      <c r="CR54" s="250"/>
    </row>
    <row r="55" spans="1:128">
      <c r="B55" s="115" t="s">
        <v>200</v>
      </c>
      <c r="C55" s="116">
        <v>-44901</v>
      </c>
      <c r="D55" s="116">
        <v>-46346</v>
      </c>
      <c r="E55" s="116">
        <v>-79433</v>
      </c>
      <c r="F55" s="116">
        <v>-120214</v>
      </c>
      <c r="G55" s="116">
        <v>-147363</v>
      </c>
      <c r="H55" s="116">
        <v>-30373.527590000002</v>
      </c>
      <c r="I55" s="116">
        <v>-70444</v>
      </c>
      <c r="J55" s="224">
        <v>-116361966.45999999</v>
      </c>
      <c r="K55" s="224">
        <v>-148584000</v>
      </c>
      <c r="L55" s="224">
        <f>'[17]DRE IFRS e REG'!$U$73</f>
        <v>-95491000</v>
      </c>
      <c r="M55" s="224">
        <v>-176044089.31999999</v>
      </c>
      <c r="N55" s="224">
        <v>-285826000</v>
      </c>
      <c r="O55" s="224">
        <v>-456254939.19999999</v>
      </c>
      <c r="P55" s="224">
        <v>-135093719.43000001</v>
      </c>
      <c r="Q55" s="224">
        <f>'[17]DRE IFRS e REG'!$AC$73</f>
        <v>-279110053.45999998</v>
      </c>
      <c r="R55" s="224">
        <v>-368074865.51999998</v>
      </c>
      <c r="S55" s="224">
        <v>-411431364.95999998</v>
      </c>
      <c r="T55" s="224">
        <v>-107188437.17</v>
      </c>
      <c r="U55" s="224">
        <v>-207722026.22999999</v>
      </c>
      <c r="V55" s="224">
        <v>-216308431</v>
      </c>
      <c r="W55" s="224">
        <v>-254515984.09999999</v>
      </c>
      <c r="X55" s="224">
        <v>-58485304.871871702</v>
      </c>
      <c r="Y55" s="224">
        <v>-65389953.202312902</v>
      </c>
      <c r="Z55" s="224">
        <v>-25343799.468497001</v>
      </c>
      <c r="AA55" s="224">
        <v>-63424728.329999998</v>
      </c>
      <c r="AB55" s="224">
        <v>-32264253.853068702</v>
      </c>
      <c r="AC55" s="224">
        <v>-72741350.280000001</v>
      </c>
      <c r="AD55" s="224">
        <v>-114593347.77</v>
      </c>
      <c r="AE55" s="224">
        <v>-168599051.16</v>
      </c>
      <c r="AF55" s="224">
        <v>-57925550.289999999</v>
      </c>
      <c r="AG55" s="224">
        <v>-93435339.549999997</v>
      </c>
      <c r="AH55" s="224">
        <v>-58376800.890000001</v>
      </c>
      <c r="AI55" s="224">
        <v>-119011308.06999999</v>
      </c>
      <c r="AJ55" s="57"/>
      <c r="AK55" s="116">
        <v>-25963.6322</v>
      </c>
      <c r="AL55" s="116">
        <v>-48954.243879999995</v>
      </c>
      <c r="AM55" s="116">
        <v>-76223.035810000001</v>
      </c>
      <c r="AN55" s="116">
        <v>-99587</v>
      </c>
      <c r="AO55" s="116">
        <v>-22888</v>
      </c>
      <c r="AP55" s="116">
        <v>-45011.433999999994</v>
      </c>
      <c r="AQ55" s="116">
        <v>-93711</v>
      </c>
      <c r="AR55" s="116">
        <v>-134890</v>
      </c>
      <c r="AS55" s="116">
        <v>22025</v>
      </c>
      <c r="AT55" s="116">
        <v>982</v>
      </c>
      <c r="AU55" s="116">
        <v>-44610</v>
      </c>
      <c r="AV55" s="116">
        <v>-39604</v>
      </c>
      <c r="AW55" s="116">
        <v>-43806</v>
      </c>
      <c r="AX55" s="116">
        <v>-98106</v>
      </c>
      <c r="AY55" s="116">
        <v>-163713</v>
      </c>
      <c r="AZ55" s="116">
        <v>-161903</v>
      </c>
      <c r="BA55" s="116">
        <v>-16136</v>
      </c>
      <c r="BB55" s="116">
        <v>-44778</v>
      </c>
      <c r="BC55" s="116">
        <v>-112466</v>
      </c>
      <c r="BD55" s="116">
        <v>-122274</v>
      </c>
      <c r="BE55" s="116">
        <v>-38380</v>
      </c>
      <c r="BF55" s="116">
        <v>-59129</v>
      </c>
      <c r="BG55" s="116">
        <v>-116053</v>
      </c>
      <c r="BH55" s="116">
        <v>-160121</v>
      </c>
      <c r="BI55" s="116">
        <v>-74046</v>
      </c>
      <c r="BJ55" s="116">
        <v>-142732</v>
      </c>
      <c r="BK55" s="116">
        <v>-206860</v>
      </c>
      <c r="BL55" s="116">
        <v>-260949</v>
      </c>
      <c r="BM55" s="116">
        <v>-71508</v>
      </c>
      <c r="BN55" s="116">
        <v>-117140</v>
      </c>
      <c r="BO55" s="116">
        <v>-146475</v>
      </c>
      <c r="BP55" s="116">
        <v>-170685.7211</v>
      </c>
      <c r="BQ55" s="116">
        <v>-55005.133409999995</v>
      </c>
      <c r="BR55" s="116">
        <v>-79581.569460000013</v>
      </c>
      <c r="BS55" s="200">
        <v>-94622679.150000006</v>
      </c>
      <c r="BT55" s="200">
        <v>-131895734.83</v>
      </c>
      <c r="BU55" s="224">
        <v>-22719218.210000001</v>
      </c>
      <c r="BV55" s="224">
        <v>-51196286.369999997</v>
      </c>
      <c r="BW55" s="224">
        <v>-55062498.969999999</v>
      </c>
      <c r="BX55" s="224">
        <v>-40391057.759999998</v>
      </c>
      <c r="BY55" s="224">
        <v>-2184731.17</v>
      </c>
      <c r="BZ55" s="224">
        <v>-17353678.210000001</v>
      </c>
      <c r="CA55" s="224">
        <v>14833251.34</v>
      </c>
      <c r="CB55" s="224">
        <v>-60842838.979999997</v>
      </c>
      <c r="CC55" s="224">
        <v>-37859552.219999999</v>
      </c>
      <c r="CD55" s="224">
        <v>-61175788.670000002</v>
      </c>
      <c r="CE55" s="224">
        <v>-108358120.79000001</v>
      </c>
      <c r="CF55" s="224">
        <v>-28818209.449999999</v>
      </c>
      <c r="CG55" s="224">
        <v>-38709613.7328244</v>
      </c>
      <c r="CH55" s="224">
        <v>-89899939.685648799</v>
      </c>
      <c r="CI55" s="224">
        <v>-83660473.266558498</v>
      </c>
      <c r="CJ55" s="224">
        <v>-102877301.47</v>
      </c>
      <c r="CK55" s="224">
        <v>-5732014.2809095997</v>
      </c>
      <c r="CL55" s="224">
        <v>-4316699.63</v>
      </c>
      <c r="CM55" s="224">
        <v>-12515703.140000001</v>
      </c>
      <c r="CN55" s="224">
        <v>-6130305.9800000004</v>
      </c>
      <c r="CO55" s="224">
        <v>14790182.91</v>
      </c>
      <c r="CP55" s="224">
        <v>16023232.890000001</v>
      </c>
      <c r="CQ55" s="224">
        <v>42288000</v>
      </c>
      <c r="CR55" s="224">
        <v>89206421.459999993</v>
      </c>
    </row>
    <row r="56" spans="1:128" ht="4.5" customHeight="1">
      <c r="B56" s="22"/>
      <c r="C56" s="55"/>
      <c r="D56" s="55"/>
      <c r="E56" s="55">
        <v>0</v>
      </c>
      <c r="F56" s="55">
        <v>0</v>
      </c>
      <c r="G56" s="55">
        <v>0</v>
      </c>
      <c r="H56" s="55"/>
      <c r="I56" s="55"/>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30"/>
      <c r="AI56" s="230"/>
      <c r="AJ56" s="57"/>
      <c r="AK56" s="62"/>
      <c r="AL56" s="62"/>
      <c r="AM56" s="62"/>
      <c r="AN56" s="62"/>
      <c r="AO56" s="62"/>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v>0</v>
      </c>
      <c r="BO56" s="55">
        <v>0</v>
      </c>
      <c r="BP56" s="55">
        <v>0</v>
      </c>
      <c r="BQ56" s="55"/>
      <c r="BR56" s="55"/>
      <c r="BS56" s="231">
        <v>0</v>
      </c>
      <c r="BT56" s="231">
        <v>0</v>
      </c>
      <c r="BU56" s="231">
        <v>0</v>
      </c>
      <c r="BV56" s="231"/>
      <c r="BW56" s="230"/>
      <c r="BX56" s="230"/>
      <c r="BY56" s="230"/>
      <c r="BZ56" s="230"/>
      <c r="CA56" s="230"/>
      <c r="CB56" s="230"/>
      <c r="CC56" s="230"/>
      <c r="CD56" s="230"/>
      <c r="CE56" s="230"/>
      <c r="CF56" s="230"/>
      <c r="CG56" s="230"/>
      <c r="CH56" s="230"/>
      <c r="CI56" s="230"/>
      <c r="CJ56" s="230"/>
      <c r="CK56" s="230"/>
      <c r="CL56" s="230"/>
      <c r="CM56" s="230"/>
      <c r="CN56" s="230"/>
      <c r="CO56" s="230"/>
      <c r="CP56" s="230"/>
      <c r="CQ56" s="230"/>
      <c r="CR56" s="230"/>
    </row>
    <row r="57" spans="1:128" s="189" customFormat="1" ht="15.75" customHeight="1">
      <c r="B57" s="190" t="s">
        <v>615</v>
      </c>
      <c r="C57" s="191">
        <v>217277</v>
      </c>
      <c r="D57" s="191">
        <v>231225.86146000004</v>
      </c>
      <c r="E57" s="191">
        <v>507383</v>
      </c>
      <c r="F57" s="191">
        <v>802115.43646</v>
      </c>
      <c r="G57" s="191">
        <v>1071305.35008</v>
      </c>
      <c r="H57" s="191">
        <v>159581.63688999999</v>
      </c>
      <c r="I57" s="191">
        <v>467005</v>
      </c>
      <c r="J57" s="220">
        <v>824844767.03999996</v>
      </c>
      <c r="K57" s="220">
        <v>1106118496.77</v>
      </c>
      <c r="L57" s="220">
        <f>'[17]DRE IFRS e REG'!$U$74</f>
        <v>464229954.42999995</v>
      </c>
      <c r="M57" s="220">
        <v>802035120.43999982</v>
      </c>
      <c r="N57" s="220">
        <v>1433948608.6800003</v>
      </c>
      <c r="O57" s="220">
        <v>2262926668.8800006</v>
      </c>
      <c r="P57" s="220">
        <v>555851574.61999989</v>
      </c>
      <c r="Q57" s="220">
        <f>'[17]DRE IFRS e REG'!$AC$74</f>
        <v>1253746932.1299996</v>
      </c>
      <c r="R57" s="220">
        <v>1790636384.3000002</v>
      </c>
      <c r="S57" s="220">
        <v>2213713757.1299996</v>
      </c>
      <c r="T57" s="220">
        <v>559923093.12000012</v>
      </c>
      <c r="U57" s="220">
        <v>1123945108.8099999</v>
      </c>
      <c r="V57" s="220">
        <v>1426398742.5400002</v>
      </c>
      <c r="W57" s="220">
        <v>1449214577.9699998</v>
      </c>
      <c r="X57" s="220">
        <v>383409517.33655727</v>
      </c>
      <c r="Y57" s="220">
        <v>605048936.2880702</v>
      </c>
      <c r="Z57" s="220">
        <v>887276850.55523062</v>
      </c>
      <c r="AA57" s="220">
        <v>1367835232.5600002</v>
      </c>
      <c r="AB57" s="220">
        <v>374699503.06960195</v>
      </c>
      <c r="AC57" s="220">
        <v>777838665.98000014</v>
      </c>
      <c r="AD57" s="220">
        <v>1187120710.7200003</v>
      </c>
      <c r="AE57" s="220">
        <v>1693915444.5400002</v>
      </c>
      <c r="AF57" s="220">
        <v>365160754.61000001</v>
      </c>
      <c r="AG57" s="220">
        <v>875179815.0999999</v>
      </c>
      <c r="AH57" s="220">
        <v>1215786447.3000002</v>
      </c>
      <c r="AI57" s="220">
        <v>1579863247.6799996</v>
      </c>
      <c r="AJ57" s="57"/>
      <c r="AK57" s="191">
        <v>80117</v>
      </c>
      <c r="AL57" s="191">
        <v>162138.00000000003</v>
      </c>
      <c r="AM57" s="191">
        <v>255149.00000000003</v>
      </c>
      <c r="AN57" s="191">
        <v>341553</v>
      </c>
      <c r="AO57" s="191">
        <v>112212</v>
      </c>
      <c r="AP57" s="191">
        <v>201971.53200000006</v>
      </c>
      <c r="AQ57" s="191">
        <v>384754</v>
      </c>
      <c r="AR57" s="191">
        <v>519965</v>
      </c>
      <c r="AS57" s="191">
        <v>201728</v>
      </c>
      <c r="AT57" s="191">
        <v>345327</v>
      </c>
      <c r="AU57" s="191">
        <v>520161</v>
      </c>
      <c r="AV57" s="191">
        <v>732887</v>
      </c>
      <c r="AW57" s="191">
        <v>176818</v>
      </c>
      <c r="AX57" s="191">
        <v>267735</v>
      </c>
      <c r="AY57" s="191">
        <v>483057</v>
      </c>
      <c r="AZ57" s="191">
        <v>710970</v>
      </c>
      <c r="BA57" s="191">
        <v>178657</v>
      </c>
      <c r="BB57" s="191">
        <v>365823</v>
      </c>
      <c r="BC57" s="191">
        <v>557166</v>
      </c>
      <c r="BD57" s="191">
        <v>783975</v>
      </c>
      <c r="BE57" s="191">
        <v>187048</v>
      </c>
      <c r="BF57" s="191">
        <v>400183</v>
      </c>
      <c r="BG57" s="191">
        <v>645134</v>
      </c>
      <c r="BH57" s="191">
        <v>935435</v>
      </c>
      <c r="BI57" s="191">
        <v>259724</v>
      </c>
      <c r="BJ57" s="191">
        <v>535794</v>
      </c>
      <c r="BK57" s="191">
        <v>784222</v>
      </c>
      <c r="BL57" s="191">
        <v>1088742</v>
      </c>
      <c r="BM57" s="191">
        <v>257049</v>
      </c>
      <c r="BN57" s="191">
        <v>529296</v>
      </c>
      <c r="BO57" s="191">
        <v>741576.60699999996</v>
      </c>
      <c r="BP57" s="191">
        <v>942792.15848999994</v>
      </c>
      <c r="BQ57" s="191">
        <v>185089.66387000002</v>
      </c>
      <c r="BR57" s="191">
        <v>408904.77804000006</v>
      </c>
      <c r="BS57" s="231">
        <v>619957842.45000005</v>
      </c>
      <c r="BT57" s="231">
        <v>767703817.52999997</v>
      </c>
      <c r="BU57" s="231">
        <v>139243108.47</v>
      </c>
      <c r="BV57" s="231">
        <v>396852217.02999997</v>
      </c>
      <c r="BW57" s="220">
        <v>562374334.57000005</v>
      </c>
      <c r="BX57" s="220">
        <v>656028639.04999995</v>
      </c>
      <c r="BY57" s="220">
        <v>107765341.92000003</v>
      </c>
      <c r="BZ57" s="220">
        <v>219701644.80999997</v>
      </c>
      <c r="CA57" s="220">
        <v>411764206.06999999</v>
      </c>
      <c r="CB57" s="220">
        <v>517234404.29999948</v>
      </c>
      <c r="CC57" s="220">
        <v>146182995.33000001</v>
      </c>
      <c r="CD57" s="220">
        <v>287918489.60000002</v>
      </c>
      <c r="CE57" s="220">
        <v>661600705.3499999</v>
      </c>
      <c r="CF57" s="220">
        <v>1048321776.1500001</v>
      </c>
      <c r="CG57" s="220">
        <v>208150760.77563977</v>
      </c>
      <c r="CH57" s="220">
        <v>447371914.5212816</v>
      </c>
      <c r="CI57" s="220">
        <v>773933914.23978698</v>
      </c>
      <c r="CJ57" s="220">
        <v>1093099178.9199998</v>
      </c>
      <c r="CK57" s="220">
        <v>189516541.41850203</v>
      </c>
      <c r="CL57" s="220">
        <v>483546226.9799999</v>
      </c>
      <c r="CM57" s="220">
        <v>790838601.09999979</v>
      </c>
      <c r="CN57" s="220">
        <v>991472948.5200001</v>
      </c>
      <c r="CO57" s="220">
        <v>188276385.55000004</v>
      </c>
      <c r="CP57" s="220">
        <v>487704988.62000012</v>
      </c>
      <c r="CQ57" s="220">
        <v>810969295.09000003</v>
      </c>
      <c r="CR57" s="220">
        <v>1124070503.51</v>
      </c>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39"/>
      <c r="DV57" s="39"/>
      <c r="DW57" s="39"/>
      <c r="DX57" s="39"/>
    </row>
    <row r="58" spans="1:128" ht="15.75" customHeight="1">
      <c r="B58" s="95" t="s">
        <v>687</v>
      </c>
      <c r="C58" s="96"/>
      <c r="D58" s="96"/>
      <c r="E58" s="96"/>
      <c r="F58" s="96"/>
      <c r="G58" s="96"/>
      <c r="H58" s="96"/>
      <c r="I58" s="96">
        <v>227</v>
      </c>
      <c r="J58" s="229">
        <v>456100.61961280007</v>
      </c>
      <c r="K58" s="229">
        <v>456100.61961280007</v>
      </c>
      <c r="L58" s="229">
        <v>0</v>
      </c>
      <c r="M58" s="229">
        <v>0</v>
      </c>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57"/>
      <c r="AK58" s="96"/>
      <c r="AL58" s="96"/>
      <c r="AM58" s="96"/>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6"/>
      <c r="BR58" s="96"/>
      <c r="BS58" s="96"/>
      <c r="BT58" s="96">
        <v>0</v>
      </c>
      <c r="BU58" s="96">
        <v>0</v>
      </c>
      <c r="BV58" s="96"/>
      <c r="BW58" s="229"/>
      <c r="BX58" s="229"/>
      <c r="BY58" s="229"/>
      <c r="BZ58" s="229"/>
      <c r="CA58" s="229"/>
      <c r="CB58" s="229"/>
      <c r="CC58" s="229"/>
      <c r="CD58" s="229"/>
      <c r="CE58" s="229"/>
      <c r="CF58" s="229"/>
      <c r="CG58" s="229"/>
      <c r="CH58" s="229"/>
      <c r="CI58" s="229"/>
      <c r="CJ58" s="229"/>
      <c r="CK58" s="229"/>
      <c r="CL58" s="229"/>
      <c r="CM58" s="229"/>
      <c r="CN58" s="229"/>
      <c r="CO58" s="229"/>
      <c r="CP58" s="229"/>
      <c r="CQ58" s="229"/>
      <c r="CR58" s="229"/>
    </row>
    <row r="59" spans="1:128" ht="15.75" customHeight="1">
      <c r="B59" s="123" t="s">
        <v>172</v>
      </c>
      <c r="C59" s="124">
        <v>252981</v>
      </c>
      <c r="D59" s="124">
        <v>265106.74501000001</v>
      </c>
      <c r="E59" s="124">
        <v>554378</v>
      </c>
      <c r="F59" s="124">
        <v>872652.99999000004</v>
      </c>
      <c r="G59" s="124">
        <v>1134999</v>
      </c>
      <c r="H59" s="124">
        <v>229084.39981999999</v>
      </c>
      <c r="I59" s="124">
        <v>545396</v>
      </c>
      <c r="J59" s="220">
        <v>921509008.33999991</v>
      </c>
      <c r="K59" s="220">
        <v>1156888496.77</v>
      </c>
      <c r="L59" s="220">
        <f>'[17]DRE IFRS e REG'!$U$75</f>
        <v>444394154.74999994</v>
      </c>
      <c r="M59" s="220">
        <v>877872191.50999975</v>
      </c>
      <c r="N59" s="220">
        <v>1536061998.2500002</v>
      </c>
      <c r="O59" s="220">
        <v>2376042576.6100006</v>
      </c>
      <c r="P59" s="220">
        <v>673474577.52999997</v>
      </c>
      <c r="Q59" s="220">
        <f>'[17]DRE IFRS e REG'!$AC$75</f>
        <v>1414175441.1099997</v>
      </c>
      <c r="R59" s="220">
        <v>2128015133.2500005</v>
      </c>
      <c r="S59" s="220">
        <v>2676471641.6899996</v>
      </c>
      <c r="T59" s="220">
        <v>691488916.48000002</v>
      </c>
      <c r="U59" s="220">
        <v>1397632393.3099999</v>
      </c>
      <c r="V59" s="220">
        <v>1682028723.8000002</v>
      </c>
      <c r="W59" s="220">
        <v>1901379860.3299999</v>
      </c>
      <c r="X59" s="220">
        <v>544332300.3701601</v>
      </c>
      <c r="Y59" s="220">
        <v>941387044.04384518</v>
      </c>
      <c r="Z59" s="220">
        <v>1343266188.9978526</v>
      </c>
      <c r="AA59" s="220">
        <v>1925490202.9500003</v>
      </c>
      <c r="AB59" s="220">
        <v>556330618.60333347</v>
      </c>
      <c r="AC59" s="220">
        <v>1076283367.02</v>
      </c>
      <c r="AD59" s="220">
        <v>1632151986.8300002</v>
      </c>
      <c r="AE59" s="220">
        <v>2223948931.1800003</v>
      </c>
      <c r="AF59" s="220">
        <v>605147345.07000005</v>
      </c>
      <c r="AG59" s="220">
        <v>1268507026.8999999</v>
      </c>
      <c r="AH59" s="220">
        <v>1753340820.6400003</v>
      </c>
      <c r="AI59" s="220">
        <v>2342351067.7399993</v>
      </c>
      <c r="AJ59" s="57"/>
      <c r="AK59" s="124">
        <v>171887.63219999999</v>
      </c>
      <c r="AL59" s="124">
        <v>346599.24388000002</v>
      </c>
      <c r="AM59" s="124">
        <v>536174.03581000003</v>
      </c>
      <c r="AN59" s="124">
        <v>745144</v>
      </c>
      <c r="AO59" s="124">
        <v>205061</v>
      </c>
      <c r="AP59" s="124">
        <v>406568.46300000005</v>
      </c>
      <c r="AQ59" s="124">
        <v>697774</v>
      </c>
      <c r="AR59" s="124">
        <v>977939</v>
      </c>
      <c r="AS59" s="124">
        <v>291738</v>
      </c>
      <c r="AT59" s="124">
        <v>580878</v>
      </c>
      <c r="AU59" s="124">
        <v>896638</v>
      </c>
      <c r="AV59" s="124">
        <v>1213368</v>
      </c>
      <c r="AW59" s="124">
        <v>320937</v>
      </c>
      <c r="AX59" s="124">
        <v>646700</v>
      </c>
      <c r="AY59" s="124">
        <v>1003182</v>
      </c>
      <c r="AZ59" s="124">
        <v>1341456</v>
      </c>
      <c r="BA59" s="124">
        <v>344430</v>
      </c>
      <c r="BB59" s="124">
        <v>688252</v>
      </c>
      <c r="BC59" s="124">
        <v>1056508</v>
      </c>
      <c r="BD59" s="124">
        <v>1414222</v>
      </c>
      <c r="BE59" s="124">
        <v>367628</v>
      </c>
      <c r="BF59" s="124">
        <v>708654</v>
      </c>
      <c r="BG59" s="124">
        <v>1104366</v>
      </c>
      <c r="BH59" s="124">
        <v>1492802</v>
      </c>
      <c r="BI59" s="124">
        <v>394766</v>
      </c>
      <c r="BJ59" s="124">
        <v>779646</v>
      </c>
      <c r="BK59" s="124">
        <v>1142214</v>
      </c>
      <c r="BL59" s="124">
        <v>1536127</v>
      </c>
      <c r="BM59" s="124">
        <v>373376</v>
      </c>
      <c r="BN59" s="124">
        <v>734687</v>
      </c>
      <c r="BO59" s="124">
        <v>1044794.0870000001</v>
      </c>
      <c r="BP59" s="124">
        <v>1304986.24627</v>
      </c>
      <c r="BQ59" s="124">
        <v>310902.93540999998</v>
      </c>
      <c r="BR59" s="124">
        <v>620289.60436</v>
      </c>
      <c r="BS59" s="232">
        <v>895485170.20000029</v>
      </c>
      <c r="BT59" s="232">
        <v>1153685877.3000002</v>
      </c>
      <c r="BU59" s="232">
        <v>312652231.15999997</v>
      </c>
      <c r="BV59" s="232">
        <v>629488742.07000005</v>
      </c>
      <c r="BW59" s="220">
        <v>947091125.11999989</v>
      </c>
      <c r="BX59" s="220">
        <v>1249101668.6399999</v>
      </c>
      <c r="BY59" s="220">
        <v>316706218.56000006</v>
      </c>
      <c r="BZ59" s="220">
        <v>647792410.91999996</v>
      </c>
      <c r="CA59" s="220">
        <v>1068778371.1099999</v>
      </c>
      <c r="CB59" s="220">
        <v>1515751133.6499996</v>
      </c>
      <c r="CC59" s="220">
        <v>454446155.22000003</v>
      </c>
      <c r="CD59" s="220">
        <v>919307158.07999992</v>
      </c>
      <c r="CE59" s="220">
        <v>1417404423.25</v>
      </c>
      <c r="CF59" s="220">
        <v>1882111623</v>
      </c>
      <c r="CG59" s="220">
        <v>513255180.7601952</v>
      </c>
      <c r="CH59" s="220">
        <v>1039583596.8403924</v>
      </c>
      <c r="CI59" s="220">
        <v>1533172908.1304703</v>
      </c>
      <c r="CJ59" s="220">
        <v>2042732258.3</v>
      </c>
      <c r="CK59" s="220">
        <v>476855514.43007469</v>
      </c>
      <c r="CL59" s="220">
        <v>962020734.70999992</v>
      </c>
      <c r="CM59" s="220">
        <v>1449589101.4399998</v>
      </c>
      <c r="CN59" s="220">
        <v>1871158144.3899999</v>
      </c>
      <c r="CO59" s="220">
        <v>509621536.72000003</v>
      </c>
      <c r="CP59" s="220">
        <v>1031350359.88</v>
      </c>
      <c r="CQ59" s="220">
        <v>1580130873.53</v>
      </c>
      <c r="CR59" s="220">
        <v>2104431388.9699998</v>
      </c>
    </row>
    <row r="60" spans="1:128">
      <c r="B60" s="190" t="s">
        <v>195</v>
      </c>
      <c r="C60" s="97">
        <v>0.79879067270804061</v>
      </c>
      <c r="D60" s="97">
        <v>0.79381357686111753</v>
      </c>
      <c r="E60" s="97">
        <v>0.78276548578851501</v>
      </c>
      <c r="F60" s="97">
        <v>0.76584248087498585</v>
      </c>
      <c r="G60" s="97">
        <v>0.69399999999999995</v>
      </c>
      <c r="H60" s="97">
        <v>0.66934800000000005</v>
      </c>
      <c r="I60" s="97">
        <v>0.70854298122879977</v>
      </c>
      <c r="J60" s="221">
        <v>0.6738657803198097</v>
      </c>
      <c r="K60" s="221">
        <v>0.62874716500701244</v>
      </c>
      <c r="L60" s="221">
        <f>'[17]DRE IFRS e REG'!$U$76</f>
        <v>0.58467604986175192</v>
      </c>
      <c r="M60" s="221">
        <v>0.60707401243792913</v>
      </c>
      <c r="N60" s="221">
        <v>0.6434328013651287</v>
      </c>
      <c r="O60" s="221">
        <v>0.66718653207607259</v>
      </c>
      <c r="P60" s="221">
        <v>0.74134560561510687</v>
      </c>
      <c r="Q60" s="221">
        <f>'[17]DRE IFRS e REG'!$AC$76</f>
        <v>0.7801185079265156</v>
      </c>
      <c r="R60" s="221">
        <v>0.7723934954179239</v>
      </c>
      <c r="S60" s="221">
        <v>0.77086200614141998</v>
      </c>
      <c r="T60" s="221">
        <v>0.86909126254201152</v>
      </c>
      <c r="U60" s="221">
        <v>0.85046853541896428</v>
      </c>
      <c r="V60" s="221">
        <v>0.79824453088706948</v>
      </c>
      <c r="W60" s="221">
        <v>0.72668370905370405</v>
      </c>
      <c r="X60" s="221">
        <v>0.78911713077030676</v>
      </c>
      <c r="Y60" s="221">
        <v>0.68599134251327099</v>
      </c>
      <c r="Z60" s="221">
        <v>0.6516707112144271</v>
      </c>
      <c r="AA60" s="221">
        <v>0.57270195135366442</v>
      </c>
      <c r="AB60" s="221">
        <v>0.76263389625700717</v>
      </c>
      <c r="AC60" s="221">
        <v>0.65603372070516908</v>
      </c>
      <c r="AD60" s="221">
        <v>0.62021702119530675</v>
      </c>
      <c r="AE60" s="221">
        <v>0.59813498056261771</v>
      </c>
      <c r="AF60" s="221">
        <v>0.61567944365317351</v>
      </c>
      <c r="AG60" s="221">
        <v>0.56510639295837528</v>
      </c>
      <c r="AH60" s="221">
        <v>0.51188</v>
      </c>
      <c r="AI60" s="221">
        <v>0.50655148999333666</v>
      </c>
      <c r="AJ60" s="57"/>
      <c r="AK60" s="97">
        <v>0.91122473863915765</v>
      </c>
      <c r="AL60" s="97">
        <v>0.90865220302352046</v>
      </c>
      <c r="AM60" s="97">
        <v>0.90419640906116627</v>
      </c>
      <c r="AN60" s="97">
        <v>0.89979326867344178</v>
      </c>
      <c r="AO60" s="97">
        <v>0.88686148749464799</v>
      </c>
      <c r="AP60" s="97">
        <v>0.88098778421755075</v>
      </c>
      <c r="AQ60" s="97">
        <v>0.88200000000000001</v>
      </c>
      <c r="AR60" s="97">
        <v>0.87725786890187019</v>
      </c>
      <c r="AS60" s="97">
        <v>0.88392329623783139</v>
      </c>
      <c r="AT60" s="97">
        <v>0.87561803579180941</v>
      </c>
      <c r="AU60" s="97">
        <v>0.87657377779993728</v>
      </c>
      <c r="AV60" s="97">
        <v>0.87535746749967536</v>
      </c>
      <c r="AW60" s="97">
        <v>0.89824597739110479</v>
      </c>
      <c r="AX60" s="97">
        <v>0.8980097119060414</v>
      </c>
      <c r="AY60" s="97">
        <v>0.90761388804446952</v>
      </c>
      <c r="AZ60" s="97">
        <v>0.89693261050384998</v>
      </c>
      <c r="BA60" s="97">
        <v>0.90028935351576289</v>
      </c>
      <c r="BB60" s="97">
        <v>0.89839999999999998</v>
      </c>
      <c r="BC60" s="97">
        <v>0.89870000000000005</v>
      </c>
      <c r="BD60" s="97">
        <v>0.89597489129932073</v>
      </c>
      <c r="BE60" s="97">
        <v>0.90300000000000002</v>
      </c>
      <c r="BF60" s="97">
        <v>0.88700000000000001</v>
      </c>
      <c r="BG60" s="97">
        <v>0.89400000000000002</v>
      </c>
      <c r="BH60" s="97">
        <v>0.89245693159752448</v>
      </c>
      <c r="BI60" s="97">
        <v>0.89900000000000002</v>
      </c>
      <c r="BJ60" s="97">
        <v>0.89383114054195345</v>
      </c>
      <c r="BK60" s="97">
        <v>0.88593718005199829</v>
      </c>
      <c r="BL60" s="97">
        <v>0.88542580503106227</v>
      </c>
      <c r="BM60" s="472">
        <v>0.89199778300173915</v>
      </c>
      <c r="BN60" s="472">
        <v>0.88200000000000001</v>
      </c>
      <c r="BO60" s="472">
        <v>0.875</v>
      </c>
      <c r="BP60" s="472">
        <v>0.85499999999999998</v>
      </c>
      <c r="BQ60" s="472">
        <v>0.85728393846093276</v>
      </c>
      <c r="BR60" s="472">
        <v>0.85811655774427298</v>
      </c>
      <c r="BS60" s="472">
        <v>0.84900959798657027</v>
      </c>
      <c r="BT60" s="472">
        <v>0.82748690200393993</v>
      </c>
      <c r="BU60" s="472">
        <v>0.83864195423632804</v>
      </c>
      <c r="BV60" s="472">
        <v>0.82987711007701459</v>
      </c>
      <c r="BW60" s="473">
        <v>0.82943745481534226</v>
      </c>
      <c r="BX60" s="473">
        <v>0.82748541597174574</v>
      </c>
      <c r="BY60" s="473">
        <v>0.81963198193145637</v>
      </c>
      <c r="BZ60" s="473">
        <v>0.82126258125544216</v>
      </c>
      <c r="CA60" s="473">
        <v>0.83090659382279486</v>
      </c>
      <c r="CB60" s="473">
        <v>0.82506016103224133</v>
      </c>
      <c r="CC60" s="473">
        <v>0.8637580610293869</v>
      </c>
      <c r="CD60" s="473">
        <v>0.84635032581984793</v>
      </c>
      <c r="CE60" s="473">
        <v>0.84871099190093824</v>
      </c>
      <c r="CF60" s="473">
        <v>0.8446850803361291</v>
      </c>
      <c r="CG60" s="473">
        <v>0.87062905415588177</v>
      </c>
      <c r="CH60" s="473">
        <v>0.85634099782777517</v>
      </c>
      <c r="CI60" s="473">
        <v>0.84595113439115077</v>
      </c>
      <c r="CJ60" s="473">
        <v>0.84073898151098803</v>
      </c>
      <c r="CK60" s="473">
        <v>0.82807405577001469</v>
      </c>
      <c r="CL60" s="473">
        <v>0.83253499413832566</v>
      </c>
      <c r="CM60" s="473">
        <v>0.82924732428193637</v>
      </c>
      <c r="CN60" s="473">
        <v>0.80339276292152906</v>
      </c>
      <c r="CO60" s="473">
        <v>0.85231000000000001</v>
      </c>
      <c r="CP60" s="473">
        <v>0.84592999999999996</v>
      </c>
      <c r="CQ60" s="473">
        <v>0.84514</v>
      </c>
      <c r="CR60" s="473">
        <v>0.83730327991818942</v>
      </c>
    </row>
    <row r="61" spans="1:128">
      <c r="B61" s="262"/>
      <c r="C61" s="333"/>
      <c r="D61" s="333"/>
      <c r="E61" s="333"/>
      <c r="F61" s="333"/>
      <c r="G61" s="333"/>
      <c r="H61" s="333"/>
      <c r="I61" s="333"/>
      <c r="J61" s="332"/>
      <c r="K61" s="332"/>
      <c r="L61" s="332"/>
      <c r="M61" s="332"/>
      <c r="N61" s="332"/>
      <c r="O61" s="332"/>
      <c r="P61" s="332"/>
      <c r="Q61" s="332"/>
      <c r="R61" s="332"/>
      <c r="S61" s="332"/>
      <c r="T61" s="332"/>
      <c r="U61" s="332"/>
      <c r="V61" s="332"/>
      <c r="W61" s="332"/>
      <c r="X61" s="332"/>
      <c r="Y61" s="332"/>
      <c r="Z61" s="332"/>
      <c r="AA61" s="332"/>
      <c r="AB61" s="332"/>
      <c r="AC61" s="332"/>
      <c r="AD61" s="332"/>
      <c r="AE61" s="332"/>
      <c r="AF61" s="332"/>
      <c r="AG61" s="332"/>
      <c r="AH61" s="332"/>
      <c r="AI61" s="332"/>
      <c r="AJ61" s="57"/>
      <c r="AK61" s="333"/>
      <c r="AL61" s="333"/>
      <c r="AM61" s="333"/>
      <c r="AN61" s="333"/>
      <c r="AO61" s="333"/>
      <c r="AP61" s="333"/>
      <c r="AQ61" s="333"/>
      <c r="AR61" s="333"/>
      <c r="AS61" s="333"/>
      <c r="AT61" s="333"/>
      <c r="AU61" s="333"/>
      <c r="AV61" s="333"/>
      <c r="AW61" s="333"/>
      <c r="AX61" s="333"/>
      <c r="AY61" s="333"/>
      <c r="AZ61" s="333"/>
      <c r="BA61" s="333"/>
      <c r="BB61" s="333"/>
      <c r="BC61" s="333"/>
      <c r="BD61" s="333"/>
      <c r="BE61" s="333"/>
      <c r="BF61" s="333"/>
      <c r="BG61" s="333"/>
      <c r="BH61" s="333"/>
      <c r="BI61" s="333"/>
      <c r="BJ61" s="333"/>
      <c r="BK61" s="333"/>
      <c r="BL61" s="333"/>
      <c r="BM61" s="333"/>
      <c r="BN61" s="333"/>
      <c r="BO61" s="333"/>
      <c r="BP61" s="333"/>
      <c r="BQ61" s="333"/>
      <c r="BR61" s="333"/>
      <c r="BS61" s="333"/>
      <c r="BT61" s="333"/>
      <c r="BU61" s="333"/>
      <c r="BV61" s="333"/>
      <c r="BW61" s="332"/>
      <c r="BX61" s="332"/>
      <c r="BY61" s="332"/>
      <c r="BZ61" s="332"/>
      <c r="CA61" s="332"/>
      <c r="CB61" s="332"/>
      <c r="CC61" s="332"/>
      <c r="CD61" s="332"/>
      <c r="CE61" s="332"/>
      <c r="CF61" s="332"/>
      <c r="CG61" s="332"/>
      <c r="CH61" s="332"/>
      <c r="CI61" s="332"/>
      <c r="CJ61" s="332"/>
      <c r="CK61" s="332"/>
      <c r="CL61" s="332"/>
      <c r="CM61" s="332"/>
      <c r="CN61" s="332"/>
      <c r="CO61" s="332"/>
      <c r="CP61" s="332"/>
    </row>
    <row r="62" spans="1:128" ht="94.5">
      <c r="B62" s="334" t="s">
        <v>688</v>
      </c>
      <c r="CC62" s="241"/>
      <c r="CD62" s="241"/>
      <c r="CE62" s="241"/>
      <c r="CF62" s="241"/>
      <c r="CG62" s="241"/>
      <c r="CH62" s="241"/>
      <c r="CI62" s="241"/>
      <c r="CJ62" s="241"/>
      <c r="CK62" s="241"/>
      <c r="CL62" s="241"/>
      <c r="CM62" s="241"/>
      <c r="CN62" s="241"/>
      <c r="CO62" s="241"/>
      <c r="CP62" s="241"/>
    </row>
    <row r="63" spans="1:128">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BW63" s="39"/>
      <c r="BX63" s="39"/>
      <c r="BY63" s="39"/>
      <c r="BZ63" s="39"/>
      <c r="CA63" s="39"/>
      <c r="CB63" s="39"/>
      <c r="CC63" s="236"/>
      <c r="CD63" s="236"/>
      <c r="CE63" s="236"/>
      <c r="CF63" s="236"/>
      <c r="CG63" s="236"/>
      <c r="CH63" s="236"/>
      <c r="CI63" s="236"/>
      <c r="CJ63" s="236"/>
      <c r="CK63" s="236"/>
      <c r="CL63" s="236"/>
      <c r="CM63" s="236"/>
      <c r="CN63" s="236"/>
      <c r="CO63" s="236"/>
      <c r="CP63" s="236"/>
    </row>
    <row r="64" spans="1:128" s="41" customFormat="1" ht="16.5" customHeight="1">
      <c r="A64" s="39"/>
      <c r="B64" s="43" t="s">
        <v>689</v>
      </c>
      <c r="C64" s="43"/>
      <c r="D64" s="43"/>
      <c r="E64" s="43"/>
      <c r="F64" s="43"/>
      <c r="G64" s="43"/>
      <c r="H64" s="43"/>
      <c r="I64" s="43"/>
      <c r="J64" s="43"/>
      <c r="K64" s="43"/>
      <c r="L64" s="43"/>
      <c r="M64" s="43"/>
      <c r="N64" s="43"/>
      <c r="O64" s="43"/>
      <c r="P64" s="43"/>
      <c r="Q64" s="43"/>
      <c r="R64" s="43"/>
      <c r="S64" s="43"/>
      <c r="T64" s="43"/>
      <c r="U64" s="43"/>
      <c r="V64" s="43"/>
      <c r="W64" s="43"/>
      <c r="X64" s="336" t="s">
        <v>690</v>
      </c>
      <c r="Y64" s="43"/>
      <c r="Z64" s="43"/>
      <c r="AA64" s="43"/>
      <c r="AB64" s="43"/>
      <c r="AC64" s="43"/>
      <c r="AD64" s="43"/>
      <c r="AE64" s="43"/>
      <c r="AF64" s="43"/>
      <c r="AG64" s="43"/>
      <c r="AH64" s="39"/>
      <c r="AI64" s="39"/>
      <c r="AJ64" s="39"/>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258"/>
      <c r="BV64" s="258"/>
      <c r="BW64" s="43"/>
      <c r="BX64" s="43"/>
      <c r="BY64" s="43"/>
      <c r="BZ64" s="43"/>
      <c r="CA64" s="43"/>
      <c r="CB64" s="43"/>
      <c r="CC64" s="43"/>
      <c r="CD64" s="43"/>
      <c r="CE64" s="43"/>
      <c r="CF64" s="43"/>
      <c r="CG64" s="336" t="s">
        <v>691</v>
      </c>
      <c r="CH64" s="43"/>
      <c r="CI64" s="43"/>
      <c r="CJ64" s="43"/>
      <c r="CK64" s="43"/>
      <c r="CL64" s="43"/>
      <c r="CM64" s="43"/>
      <c r="CN64" s="43"/>
      <c r="CO64" s="43"/>
      <c r="CP64" s="43"/>
    </row>
    <row r="65" spans="1:97" s="41" customFormat="1">
      <c r="A65" s="39"/>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3"/>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c r="BN65" s="51"/>
      <c r="BO65" s="51"/>
      <c r="BP65" s="51"/>
      <c r="BQ65" s="51"/>
      <c r="BR65" s="51"/>
      <c r="BU65" s="241"/>
      <c r="BV65" s="241"/>
      <c r="BW65" s="51"/>
      <c r="BX65" s="51"/>
      <c r="BY65" s="51"/>
      <c r="BZ65" s="51"/>
      <c r="CA65" s="51"/>
      <c r="CB65" s="51"/>
      <c r="CC65" s="51"/>
      <c r="CD65" s="51"/>
      <c r="CE65" s="51"/>
      <c r="CF65" s="51"/>
      <c r="CG65" s="51"/>
      <c r="CH65" s="51"/>
      <c r="CI65" s="51"/>
      <c r="CJ65" s="51"/>
      <c r="CK65" s="51"/>
      <c r="CL65" s="51"/>
      <c r="CM65" s="51"/>
      <c r="CN65" s="51"/>
      <c r="CO65" s="51"/>
      <c r="CP65" s="51"/>
      <c r="CS65" s="39"/>
    </row>
    <row r="66" spans="1:97" s="41" customFormat="1" ht="16.5" thickBot="1">
      <c r="A66" s="39"/>
      <c r="B66" s="45" t="s">
        <v>551</v>
      </c>
      <c r="C66" s="46"/>
      <c r="D66" s="46" t="s">
        <v>240</v>
      </c>
      <c r="E66" s="46" t="s">
        <v>240</v>
      </c>
      <c r="F66" s="46" t="s">
        <v>240</v>
      </c>
      <c r="G66" s="46" t="s">
        <v>240</v>
      </c>
      <c r="H66" s="46" t="s">
        <v>240</v>
      </c>
      <c r="I66" s="46" t="s">
        <v>240</v>
      </c>
      <c r="J66" s="46" t="s">
        <v>240</v>
      </c>
      <c r="K66" s="46" t="s">
        <v>240</v>
      </c>
      <c r="L66" s="46" t="s">
        <v>240</v>
      </c>
      <c r="M66" s="46" t="s">
        <v>240</v>
      </c>
      <c r="N66" s="46" t="s">
        <v>240</v>
      </c>
      <c r="O66" s="46" t="s">
        <v>240</v>
      </c>
      <c r="P66" s="46" t="s">
        <v>240</v>
      </c>
      <c r="Q66" s="46" t="s">
        <v>240</v>
      </c>
      <c r="R66" s="46" t="s">
        <v>240</v>
      </c>
      <c r="S66" s="46" t="s">
        <v>240</v>
      </c>
      <c r="T66" s="46" t="s">
        <v>240</v>
      </c>
      <c r="U66" s="46" t="s">
        <v>240</v>
      </c>
      <c r="V66" s="46" t="s">
        <v>240</v>
      </c>
      <c r="W66" s="46" t="s">
        <v>240</v>
      </c>
      <c r="X66" s="46" t="s">
        <v>240</v>
      </c>
      <c r="Y66" s="46" t="s">
        <v>240</v>
      </c>
      <c r="Z66" s="46" t="s">
        <v>240</v>
      </c>
      <c r="AA66" s="46" t="s">
        <v>240</v>
      </c>
      <c r="AB66" s="46" t="s">
        <v>240</v>
      </c>
      <c r="AC66" s="46" t="s">
        <v>240</v>
      </c>
      <c r="AD66" s="46" t="s">
        <v>240</v>
      </c>
      <c r="AE66" s="46" t="s">
        <v>240</v>
      </c>
      <c r="AF66" s="46" t="s">
        <v>240</v>
      </c>
      <c r="AG66" s="46" t="s">
        <v>240</v>
      </c>
      <c r="AH66" s="46" t="s">
        <v>240</v>
      </c>
      <c r="AI66" s="46" t="s">
        <v>240</v>
      </c>
      <c r="AJ66" s="30"/>
      <c r="AK66" s="46" t="s">
        <v>241</v>
      </c>
      <c r="AL66" s="46" t="s">
        <v>241</v>
      </c>
      <c r="AM66" s="46" t="s">
        <v>241</v>
      </c>
      <c r="AN66" s="46" t="s">
        <v>241</v>
      </c>
      <c r="AO66" s="46" t="s">
        <v>241</v>
      </c>
      <c r="AP66" s="46" t="s">
        <v>241</v>
      </c>
      <c r="AQ66" s="46" t="s">
        <v>241</v>
      </c>
      <c r="AR66" s="46" t="s">
        <v>241</v>
      </c>
      <c r="AS66" s="46" t="s">
        <v>241</v>
      </c>
      <c r="AT66" s="46" t="s">
        <v>241</v>
      </c>
      <c r="AU66" s="46" t="s">
        <v>241</v>
      </c>
      <c r="AV66" s="46" t="s">
        <v>241</v>
      </c>
      <c r="AW66" s="46" t="s">
        <v>241</v>
      </c>
      <c r="AX66" s="46" t="s">
        <v>241</v>
      </c>
      <c r="AY66" s="46" t="s">
        <v>241</v>
      </c>
      <c r="AZ66" s="46" t="s">
        <v>241</v>
      </c>
      <c r="BA66" s="46" t="s">
        <v>241</v>
      </c>
      <c r="BB66" s="46" t="s">
        <v>241</v>
      </c>
      <c r="BC66" s="46" t="s">
        <v>241</v>
      </c>
      <c r="BD66" s="46" t="s">
        <v>241</v>
      </c>
      <c r="BE66" s="46" t="s">
        <v>241</v>
      </c>
      <c r="BF66" s="46" t="s">
        <v>241</v>
      </c>
      <c r="BG66" s="46" t="s">
        <v>241</v>
      </c>
      <c r="BH66" s="46" t="s">
        <v>241</v>
      </c>
      <c r="BI66" s="46" t="s">
        <v>241</v>
      </c>
      <c r="BJ66" s="46" t="s">
        <v>241</v>
      </c>
      <c r="BK66" s="46" t="s">
        <v>241</v>
      </c>
      <c r="BL66" s="46" t="s">
        <v>241</v>
      </c>
      <c r="BM66" s="46" t="s">
        <v>241</v>
      </c>
      <c r="BN66" s="46" t="s">
        <v>241</v>
      </c>
      <c r="BO66" s="46" t="s">
        <v>241</v>
      </c>
      <c r="BP66" s="46" t="s">
        <v>241</v>
      </c>
      <c r="BQ66" s="46" t="s">
        <v>241</v>
      </c>
      <c r="BR66" s="46" t="s">
        <v>241</v>
      </c>
      <c r="BS66" s="46" t="s">
        <v>241</v>
      </c>
      <c r="BT66" s="46" t="s">
        <v>241</v>
      </c>
      <c r="BU66" s="46" t="s">
        <v>241</v>
      </c>
      <c r="BV66" s="46" t="s">
        <v>241</v>
      </c>
      <c r="BW66" s="46" t="s">
        <v>241</v>
      </c>
      <c r="BX66" s="46" t="s">
        <v>241</v>
      </c>
      <c r="BY66" s="46" t="s">
        <v>241</v>
      </c>
      <c r="BZ66" s="46" t="s">
        <v>241</v>
      </c>
      <c r="CA66" s="46" t="s">
        <v>241</v>
      </c>
      <c r="CB66" s="46" t="s">
        <v>241</v>
      </c>
      <c r="CC66" s="46" t="s">
        <v>241</v>
      </c>
      <c r="CD66" s="46" t="s">
        <v>241</v>
      </c>
      <c r="CE66" s="46" t="s">
        <v>241</v>
      </c>
      <c r="CF66" s="46" t="s">
        <v>241</v>
      </c>
      <c r="CG66" s="46" t="s">
        <v>241</v>
      </c>
      <c r="CH66" s="46" t="s">
        <v>241</v>
      </c>
      <c r="CI66" s="46" t="s">
        <v>241</v>
      </c>
      <c r="CJ66" s="46" t="s">
        <v>241</v>
      </c>
      <c r="CK66" s="46" t="str">
        <f t="shared" ref="CK66:CO66" si="0">CJ66</f>
        <v>Regulatório</v>
      </c>
      <c r="CL66" s="46" t="str">
        <f t="shared" si="0"/>
        <v>Regulatório</v>
      </c>
      <c r="CM66" s="46" t="str">
        <f t="shared" si="0"/>
        <v>Regulatório</v>
      </c>
      <c r="CN66" s="46" t="str">
        <f t="shared" si="0"/>
        <v>Regulatório</v>
      </c>
      <c r="CO66" s="46" t="str">
        <f t="shared" si="0"/>
        <v>Regulatório</v>
      </c>
      <c r="CP66" s="46" t="str">
        <f>CO66</f>
        <v>Regulatório</v>
      </c>
      <c r="CQ66" s="46" t="str">
        <f t="shared" ref="CQ66:CR66" si="1">CP66</f>
        <v>Regulatório</v>
      </c>
      <c r="CR66" s="46" t="str">
        <f t="shared" si="1"/>
        <v>Regulatório</v>
      </c>
      <c r="CS66" s="39"/>
    </row>
    <row r="67" spans="1:97" s="41" customFormat="1" ht="5.25" customHeight="1">
      <c r="A67" s="39"/>
      <c r="B67" s="47"/>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9"/>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39"/>
    </row>
    <row r="68" spans="1:97" s="41" customFormat="1">
      <c r="A68" s="39"/>
      <c r="B68" s="125" t="s">
        <v>27</v>
      </c>
      <c r="C68" s="126" t="s">
        <v>648</v>
      </c>
      <c r="D68" s="126" t="s">
        <v>719</v>
      </c>
      <c r="E68" s="126" t="s">
        <v>720</v>
      </c>
      <c r="F68" s="126" t="s">
        <v>721</v>
      </c>
      <c r="G68" s="126" t="s">
        <v>722</v>
      </c>
      <c r="H68" s="126" t="s">
        <v>723</v>
      </c>
      <c r="I68" s="126" t="s">
        <v>724</v>
      </c>
      <c r="J68" s="126" t="s">
        <v>725</v>
      </c>
      <c r="K68" s="126" t="s">
        <v>726</v>
      </c>
      <c r="L68" s="126" t="s">
        <v>727</v>
      </c>
      <c r="M68" s="126" t="s">
        <v>728</v>
      </c>
      <c r="N68" s="126" t="s">
        <v>729</v>
      </c>
      <c r="O68" s="126" t="s">
        <v>730</v>
      </c>
      <c r="P68" s="126" t="s">
        <v>731</v>
      </c>
      <c r="Q68" s="126" t="s">
        <v>732</v>
      </c>
      <c r="R68" s="126" t="s">
        <v>733</v>
      </c>
      <c r="S68" s="126" t="s">
        <v>734</v>
      </c>
      <c r="T68" s="126" t="s">
        <v>735</v>
      </c>
      <c r="U68" s="126" t="s">
        <v>736</v>
      </c>
      <c r="V68" s="126" t="s">
        <v>737</v>
      </c>
      <c r="W68" s="126" t="s">
        <v>738</v>
      </c>
      <c r="X68" s="126" t="s">
        <v>739</v>
      </c>
      <c r="Y68" s="126" t="s">
        <v>740</v>
      </c>
      <c r="Z68" s="126" t="s">
        <v>741</v>
      </c>
      <c r="AA68" s="126" t="s">
        <v>742</v>
      </c>
      <c r="AB68" s="126" t="s">
        <v>743</v>
      </c>
      <c r="AC68" s="126" t="s">
        <v>163</v>
      </c>
      <c r="AD68" s="126" t="s">
        <v>744</v>
      </c>
      <c r="AE68" s="126" t="s">
        <v>745</v>
      </c>
      <c r="AF68" s="126" t="s">
        <v>746</v>
      </c>
      <c r="AG68" s="126" t="s">
        <v>162</v>
      </c>
      <c r="AH68" s="126" t="s">
        <v>1085</v>
      </c>
      <c r="AI68" s="126" t="s">
        <v>1113</v>
      </c>
      <c r="AJ68" s="50"/>
      <c r="AK68" s="126" t="s">
        <v>692</v>
      </c>
      <c r="AL68" s="126" t="s">
        <v>693</v>
      </c>
      <c r="AM68" s="126" t="s">
        <v>694</v>
      </c>
      <c r="AN68" s="126" t="s">
        <v>695</v>
      </c>
      <c r="AO68" s="126" t="s">
        <v>696</v>
      </c>
      <c r="AP68" s="126" t="s">
        <v>697</v>
      </c>
      <c r="AQ68" s="126" t="s">
        <v>698</v>
      </c>
      <c r="AR68" s="126" t="s">
        <v>699</v>
      </c>
      <c r="AS68" s="126" t="s">
        <v>700</v>
      </c>
      <c r="AT68" s="126" t="s">
        <v>701</v>
      </c>
      <c r="AU68" s="126" t="s">
        <v>702</v>
      </c>
      <c r="AV68" s="126" t="s">
        <v>703</v>
      </c>
      <c r="AW68" s="126" t="s">
        <v>704</v>
      </c>
      <c r="AX68" s="126" t="s">
        <v>705</v>
      </c>
      <c r="AY68" s="126" t="s">
        <v>706</v>
      </c>
      <c r="AZ68" s="126" t="s">
        <v>707</v>
      </c>
      <c r="BA68" s="126" t="s">
        <v>708</v>
      </c>
      <c r="BB68" s="126" t="s">
        <v>709</v>
      </c>
      <c r="BC68" s="126" t="s">
        <v>710</v>
      </c>
      <c r="BD68" s="126" t="s">
        <v>711</v>
      </c>
      <c r="BE68" s="126" t="s">
        <v>712</v>
      </c>
      <c r="BF68" s="126" t="s">
        <v>713</v>
      </c>
      <c r="BG68" s="126" t="s">
        <v>714</v>
      </c>
      <c r="BH68" s="126" t="s">
        <v>715</v>
      </c>
      <c r="BI68" s="126" t="s">
        <v>747</v>
      </c>
      <c r="BJ68" s="126" t="s">
        <v>716</v>
      </c>
      <c r="BK68" s="126" t="s">
        <v>717</v>
      </c>
      <c r="BL68" s="126" t="s">
        <v>718</v>
      </c>
      <c r="BM68" s="126" t="s">
        <v>719</v>
      </c>
      <c r="BN68" s="126" t="s">
        <v>720</v>
      </c>
      <c r="BO68" s="126" t="s">
        <v>721</v>
      </c>
      <c r="BP68" s="126" t="s">
        <v>722</v>
      </c>
      <c r="BQ68" s="126" t="s">
        <v>723</v>
      </c>
      <c r="BR68" s="126" t="s">
        <v>724</v>
      </c>
      <c r="BS68" s="126" t="s">
        <v>725</v>
      </c>
      <c r="BT68" s="126" t="s">
        <v>726</v>
      </c>
      <c r="BU68" s="126" t="s">
        <v>727</v>
      </c>
      <c r="BV68" s="126" t="s">
        <v>728</v>
      </c>
      <c r="BW68" s="126" t="s">
        <v>729</v>
      </c>
      <c r="BX68" s="126" t="s">
        <v>730</v>
      </c>
      <c r="BY68" s="126" t="s">
        <v>731</v>
      </c>
      <c r="BZ68" s="126" t="s">
        <v>732</v>
      </c>
      <c r="CA68" s="126" t="s">
        <v>733</v>
      </c>
      <c r="CB68" s="126" t="s">
        <v>734</v>
      </c>
      <c r="CC68" s="126" t="s">
        <v>735</v>
      </c>
      <c r="CD68" s="126" t="s">
        <v>736</v>
      </c>
      <c r="CE68" s="126" t="s">
        <v>737</v>
      </c>
      <c r="CF68" s="126" t="s">
        <v>738</v>
      </c>
      <c r="CG68" s="126" t="s">
        <v>739</v>
      </c>
      <c r="CH68" s="126" t="s">
        <v>740</v>
      </c>
      <c r="CI68" s="126" t="s">
        <v>741</v>
      </c>
      <c r="CJ68" s="126" t="s">
        <v>748</v>
      </c>
      <c r="CK68" s="126" t="s">
        <v>743</v>
      </c>
      <c r="CL68" s="126" t="s">
        <v>163</v>
      </c>
      <c r="CM68" s="126" t="s">
        <v>744</v>
      </c>
      <c r="CN68" s="126" t="s">
        <v>745</v>
      </c>
      <c r="CO68" s="126" t="s">
        <v>746</v>
      </c>
      <c r="CP68" s="126" t="s">
        <v>162</v>
      </c>
      <c r="CQ68" s="126" t="s">
        <v>1085</v>
      </c>
      <c r="CR68" s="126" t="s">
        <v>1113</v>
      </c>
      <c r="CS68" s="39"/>
    </row>
    <row r="69" spans="1:97" s="41" customFormat="1" ht="7.5" customHeight="1">
      <c r="A69" s="39"/>
      <c r="B69" s="23"/>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3"/>
      <c r="AK69" s="47"/>
      <c r="AL69" s="47"/>
      <c r="AM69" s="47"/>
      <c r="AN69" s="47"/>
      <c r="AO69" s="51"/>
      <c r="AP69" s="39"/>
      <c r="AQ69" s="48"/>
      <c r="AR69" s="47"/>
      <c r="AS69" s="47"/>
      <c r="AT69" s="51"/>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257"/>
      <c r="BV69" s="257"/>
      <c r="BW69" s="52"/>
      <c r="BX69" s="52"/>
      <c r="BY69" s="52"/>
      <c r="BZ69" s="52"/>
      <c r="CA69" s="52"/>
      <c r="CB69" s="52"/>
      <c r="CC69" s="52"/>
      <c r="CD69" s="52"/>
      <c r="CE69" s="52"/>
      <c r="CF69" s="52"/>
      <c r="CG69" s="52"/>
      <c r="CH69" s="52"/>
      <c r="CI69" s="52"/>
      <c r="CJ69" s="52"/>
      <c r="CK69" s="52"/>
      <c r="CL69" s="52"/>
      <c r="CM69" s="52"/>
      <c r="CN69" s="52"/>
      <c r="CO69" s="52"/>
      <c r="CP69" s="52"/>
      <c r="CQ69" s="52"/>
      <c r="CR69" s="52"/>
      <c r="CS69" s="39"/>
    </row>
    <row r="70" spans="1:97" s="41" customFormat="1">
      <c r="A70" s="39"/>
      <c r="B70" s="117" t="s">
        <v>556</v>
      </c>
      <c r="C70" s="121"/>
      <c r="D70" s="121"/>
      <c r="E70" s="121"/>
      <c r="F70" s="121"/>
      <c r="G70" s="121"/>
      <c r="H70" s="121"/>
      <c r="I70" s="121"/>
      <c r="J70" s="222"/>
      <c r="K70" s="222"/>
      <c r="L70" s="222"/>
      <c r="M70" s="222"/>
      <c r="N70" s="222"/>
      <c r="O70" s="222"/>
      <c r="P70" s="222"/>
      <c r="Q70" s="222"/>
      <c r="R70" s="222"/>
      <c r="S70" s="222"/>
      <c r="T70" s="222"/>
      <c r="U70" s="222"/>
      <c r="V70" s="222"/>
      <c r="W70" s="222"/>
      <c r="X70" s="222"/>
      <c r="Y70" s="222"/>
      <c r="Z70" s="222"/>
      <c r="AA70" s="222"/>
      <c r="AB70" s="222"/>
      <c r="AC70" s="222"/>
      <c r="AD70" s="222"/>
      <c r="AE70" s="222"/>
      <c r="AF70" s="222"/>
      <c r="AG70" s="222"/>
      <c r="AH70" s="222"/>
      <c r="AI70" s="222"/>
      <c r="AJ70" s="56"/>
      <c r="AK70" s="118"/>
      <c r="AL70" s="118"/>
      <c r="AM70" s="118"/>
      <c r="AN70" s="118"/>
      <c r="AO70" s="119"/>
      <c r="AP70" s="120"/>
      <c r="AQ70" s="118"/>
      <c r="AR70" s="118"/>
      <c r="AS70" s="116"/>
      <c r="AT70" s="119"/>
      <c r="AU70" s="121"/>
      <c r="AV70" s="121"/>
      <c r="AW70" s="121"/>
      <c r="AX70" s="121"/>
      <c r="AY70" s="121"/>
      <c r="AZ70" s="121"/>
      <c r="BA70" s="121"/>
      <c r="BB70" s="121"/>
      <c r="BC70" s="121"/>
      <c r="BD70" s="121"/>
      <c r="BE70" s="121"/>
      <c r="BF70" s="121"/>
      <c r="BG70" s="121"/>
      <c r="BH70" s="121"/>
      <c r="BI70" s="121"/>
      <c r="BJ70" s="121"/>
      <c r="BK70" s="121"/>
      <c r="BL70" s="121"/>
      <c r="BM70" s="121"/>
      <c r="BN70" s="121"/>
      <c r="BO70" s="121"/>
      <c r="BP70" s="121"/>
      <c r="BQ70" s="121"/>
      <c r="BR70" s="121"/>
      <c r="BS70" s="121"/>
      <c r="BT70" s="121"/>
      <c r="BU70" s="235"/>
      <c r="BV70" s="235"/>
      <c r="BW70" s="222"/>
      <c r="BX70" s="222"/>
      <c r="BY70" s="222"/>
      <c r="BZ70" s="222"/>
      <c r="CA70" s="222"/>
      <c r="CB70" s="222"/>
      <c r="CC70" s="222"/>
      <c r="CD70" s="222"/>
      <c r="CE70" s="222"/>
      <c r="CF70" s="222"/>
      <c r="CG70" s="222"/>
      <c r="CH70" s="222"/>
      <c r="CI70" s="222"/>
      <c r="CJ70" s="222"/>
      <c r="CK70" s="222"/>
      <c r="CL70" s="222"/>
      <c r="CM70" s="222"/>
      <c r="CN70" s="222"/>
      <c r="CO70" s="222"/>
      <c r="CP70" s="222"/>
      <c r="CQ70" s="222"/>
      <c r="CR70" s="222"/>
      <c r="CS70" s="39"/>
    </row>
    <row r="71" spans="1:97" s="41" customFormat="1">
      <c r="A71" s="39"/>
      <c r="B71" s="22" t="s">
        <v>165</v>
      </c>
      <c r="C71" s="55"/>
      <c r="D71" s="55"/>
      <c r="E71" s="55"/>
      <c r="F71" s="55"/>
      <c r="G71" s="55"/>
      <c r="H71" s="55"/>
      <c r="I71" s="55"/>
      <c r="J71" s="223"/>
      <c r="K71" s="223"/>
      <c r="L71" s="223"/>
      <c r="M71" s="223"/>
      <c r="N71" s="223"/>
      <c r="O71" s="223"/>
      <c r="P71" s="223"/>
      <c r="Q71" s="223"/>
      <c r="R71" s="223"/>
      <c r="S71" s="223"/>
      <c r="T71" s="223"/>
      <c r="U71" s="223"/>
      <c r="V71" s="223"/>
      <c r="W71" s="223"/>
      <c r="X71" s="223"/>
      <c r="Y71" s="223"/>
      <c r="Z71" s="223"/>
      <c r="AA71" s="223"/>
      <c r="AB71" s="223"/>
      <c r="AC71" s="223"/>
      <c r="AD71" s="223"/>
      <c r="AE71" s="223"/>
      <c r="AF71" s="223"/>
      <c r="AG71" s="223"/>
      <c r="AH71" s="223"/>
      <c r="AI71" s="223"/>
      <c r="AJ71" s="76"/>
      <c r="AK71" s="55">
        <v>204334</v>
      </c>
      <c r="AL71" s="55">
        <v>412818</v>
      </c>
      <c r="AM71" s="55">
        <v>641514</v>
      </c>
      <c r="AN71" s="55">
        <v>893565</v>
      </c>
      <c r="AO71" s="55">
        <v>249781.90760705716</v>
      </c>
      <c r="AP71" s="55">
        <v>499462.39399999997</v>
      </c>
      <c r="AQ71" s="55">
        <v>865728</v>
      </c>
      <c r="AR71" s="55">
        <v>1234253</v>
      </c>
      <c r="AS71" s="55">
        <v>368871.56018436636</v>
      </c>
      <c r="AT71" s="55">
        <v>737763</v>
      </c>
      <c r="AU71" s="55">
        <v>1125028</v>
      </c>
      <c r="AV71" s="55">
        <v>1517555</v>
      </c>
      <c r="AW71" s="55">
        <v>392769</v>
      </c>
      <c r="AX71" s="55">
        <v>787522</v>
      </c>
      <c r="AY71" s="55">
        <v>1215662</v>
      </c>
      <c r="AZ71" s="55">
        <v>1643782</v>
      </c>
      <c r="BA71" s="55">
        <v>428169</v>
      </c>
      <c r="BB71" s="55">
        <v>856507</v>
      </c>
      <c r="BC71" s="55">
        <v>1303941</v>
      </c>
      <c r="BD71" s="55">
        <v>1751242</v>
      </c>
      <c r="BE71" s="55">
        <v>447441</v>
      </c>
      <c r="BF71" s="55">
        <v>894886</v>
      </c>
      <c r="BG71" s="55">
        <v>1375646</v>
      </c>
      <c r="BH71" s="55">
        <v>1856407</v>
      </c>
      <c r="BI71" s="55">
        <v>480760</v>
      </c>
      <c r="BJ71" s="55">
        <v>961521</v>
      </c>
      <c r="BK71" s="55">
        <v>1424571</v>
      </c>
      <c r="BL71" s="55">
        <v>1887621</v>
      </c>
      <c r="BM71" s="55">
        <f t="shared" ref="BM71:BM78" si="2">BM10</f>
        <v>463852</v>
      </c>
      <c r="BN71" s="55">
        <v>931600</v>
      </c>
      <c r="BO71" s="55">
        <v>1331372.0049999999</v>
      </c>
      <c r="BP71" s="55">
        <v>1710778.8045199998</v>
      </c>
      <c r="BQ71" s="55">
        <v>401970.81945999997</v>
      </c>
      <c r="BR71" s="55">
        <v>805949.24777999998</v>
      </c>
      <c r="BS71" s="199">
        <v>1181799458.6300001</v>
      </c>
      <c r="BT71" s="199">
        <v>1565807468.6600001</v>
      </c>
      <c r="BU71" s="223">
        <v>418693359.18000001</v>
      </c>
      <c r="BV71" s="223">
        <v>850012246.83000004</v>
      </c>
      <c r="BW71" s="223">
        <v>1288202143.0699999</v>
      </c>
      <c r="BX71" s="223">
        <v>1727645556.99</v>
      </c>
      <c r="BY71" s="223">
        <v>439685947.56999999</v>
      </c>
      <c r="BZ71" s="223">
        <v>879619900.98000002</v>
      </c>
      <c r="CA71" s="223">
        <v>1439499404</v>
      </c>
      <c r="CB71" s="223">
        <v>2039028359.5799999</v>
      </c>
      <c r="CC71" s="223">
        <v>600865404.38</v>
      </c>
      <c r="CD71" s="223">
        <v>1220044412.76</v>
      </c>
      <c r="CE71" s="223">
        <v>1865155502.49</v>
      </c>
      <c r="CF71" s="223">
        <v>2512065360.1500001</v>
      </c>
      <c r="CG71" s="223">
        <v>643551835.94180894</v>
      </c>
      <c r="CH71" s="223">
        <v>1317547002.4736199</v>
      </c>
      <c r="CI71" s="223">
        <v>1996611649.1479101</v>
      </c>
      <c r="CJ71" s="223">
        <v>2683218411.96</v>
      </c>
      <c r="CK71" s="223">
        <v>659525619.29428697</v>
      </c>
      <c r="CL71" s="223">
        <v>1310569809.8099999</v>
      </c>
      <c r="CM71" s="223">
        <v>1971006589.6099999</v>
      </c>
      <c r="CN71" s="223">
        <v>2630752817.5700002</v>
      </c>
      <c r="CO71" s="223">
        <v>669617128.84000003</v>
      </c>
      <c r="CP71" s="223">
        <f t="shared" ref="CP71:CQ78" si="3">CP10</f>
        <v>1358361457.8900001</v>
      </c>
      <c r="CQ71" s="223">
        <f t="shared" si="3"/>
        <v>2080196279.22</v>
      </c>
      <c r="CR71" s="223">
        <f t="shared" ref="CR71" si="4">CR10</f>
        <v>2805234376.4699998</v>
      </c>
      <c r="CS71" s="39"/>
    </row>
    <row r="72" spans="1:97" s="41" customFormat="1">
      <c r="A72" s="39"/>
      <c r="B72" s="115" t="s">
        <v>227</v>
      </c>
      <c r="C72" s="116">
        <v>139790</v>
      </c>
      <c r="D72" s="116">
        <v>139641</v>
      </c>
      <c r="E72" s="116">
        <v>279281</v>
      </c>
      <c r="F72" s="116">
        <v>427618.39300000004</v>
      </c>
      <c r="G72" s="116">
        <v>573088</v>
      </c>
      <c r="H72" s="116">
        <v>145918.60559999998</v>
      </c>
      <c r="I72" s="116">
        <v>292031</v>
      </c>
      <c r="J72" s="224">
        <v>449607139.70999998</v>
      </c>
      <c r="K72" s="224">
        <v>607243594.09000003</v>
      </c>
      <c r="L72" s="224">
        <v>161252131.58000001</v>
      </c>
      <c r="M72" s="224">
        <v>326310735.05000001</v>
      </c>
      <c r="N72" s="224">
        <v>501136999.06999999</v>
      </c>
      <c r="O72" s="224">
        <v>676162289.41999996</v>
      </c>
      <c r="P72" s="224">
        <v>175029229.77000001</v>
      </c>
      <c r="Q72" s="224">
        <f t="shared" ref="Q72:AD72" si="5">Q11</f>
        <v>350058459.63</v>
      </c>
      <c r="R72" s="224">
        <f t="shared" si="5"/>
        <v>585492021.65999997</v>
      </c>
      <c r="S72" s="224">
        <f t="shared" si="5"/>
        <v>826012824.39999998</v>
      </c>
      <c r="T72" s="224">
        <f t="shared" si="5"/>
        <v>239853111.86000001</v>
      </c>
      <c r="U72" s="224">
        <f t="shared" si="5"/>
        <v>479762640.99000001</v>
      </c>
      <c r="V72" s="224">
        <f t="shared" si="5"/>
        <v>745742651.86000001</v>
      </c>
      <c r="W72" s="224">
        <f t="shared" si="5"/>
        <v>1008548331.11</v>
      </c>
      <c r="X72" s="224">
        <f t="shared" si="5"/>
        <v>266860517.06637597</v>
      </c>
      <c r="Y72" s="224">
        <f t="shared" si="5"/>
        <v>542226039.79275298</v>
      </c>
      <c r="Z72" s="224">
        <f t="shared" si="5"/>
        <v>808967257.35893798</v>
      </c>
      <c r="AA72" s="224">
        <f t="shared" si="5"/>
        <v>1077061754.4400001</v>
      </c>
      <c r="AB72" s="224">
        <f t="shared" si="5"/>
        <v>267404406.19618499</v>
      </c>
      <c r="AC72" s="224">
        <f t="shared" si="5"/>
        <v>534808178.63</v>
      </c>
      <c r="AD72" s="224">
        <f t="shared" si="5"/>
        <v>803578129.69000006</v>
      </c>
      <c r="AE72" s="224">
        <f t="shared" ref="AE72:AF72" si="6">AE11</f>
        <v>1071732383.11</v>
      </c>
      <c r="AF72" s="224">
        <f t="shared" si="6"/>
        <v>268254239.59999999</v>
      </c>
      <c r="AG72" s="224">
        <f t="shared" ref="AG72:AH72" si="7">AG11</f>
        <v>536653543.38</v>
      </c>
      <c r="AH72" s="224">
        <f t="shared" si="7"/>
        <v>823606000</v>
      </c>
      <c r="AI72" s="224">
        <f t="shared" ref="AI72" si="8">AI11</f>
        <v>1110833758.5599999</v>
      </c>
      <c r="AJ72" s="76"/>
      <c r="AK72" s="116">
        <v>0</v>
      </c>
      <c r="AL72" s="116">
        <v>0</v>
      </c>
      <c r="AM72" s="116">
        <v>0</v>
      </c>
      <c r="AN72" s="116">
        <v>0</v>
      </c>
      <c r="AO72" s="116">
        <v>0</v>
      </c>
      <c r="AP72" s="116">
        <v>0</v>
      </c>
      <c r="AQ72" s="116">
        <v>0</v>
      </c>
      <c r="AR72" s="116">
        <v>0</v>
      </c>
      <c r="AS72" s="116"/>
      <c r="AT72" s="116"/>
      <c r="AU72" s="116"/>
      <c r="AV72" s="116"/>
      <c r="AW72" s="116">
        <v>0</v>
      </c>
      <c r="AX72" s="116">
        <v>0</v>
      </c>
      <c r="AY72" s="116">
        <v>0</v>
      </c>
      <c r="AZ72" s="116">
        <v>0</v>
      </c>
      <c r="BA72" s="116">
        <v>0</v>
      </c>
      <c r="BB72" s="116">
        <v>0</v>
      </c>
      <c r="BC72" s="116">
        <v>0</v>
      </c>
      <c r="BD72" s="116">
        <v>0</v>
      </c>
      <c r="BE72" s="116">
        <v>0</v>
      </c>
      <c r="BF72" s="116">
        <v>0</v>
      </c>
      <c r="BG72" s="116">
        <v>0</v>
      </c>
      <c r="BH72" s="116"/>
      <c r="BI72" s="116"/>
      <c r="BJ72" s="116"/>
      <c r="BK72" s="116">
        <v>0</v>
      </c>
      <c r="BL72" s="116">
        <v>0</v>
      </c>
      <c r="BM72" s="116">
        <f t="shared" si="2"/>
        <v>0</v>
      </c>
      <c r="BN72" s="116">
        <v>0</v>
      </c>
      <c r="BO72" s="116">
        <v>0</v>
      </c>
      <c r="BP72" s="116">
        <v>0</v>
      </c>
      <c r="BQ72" s="116"/>
      <c r="BR72" s="116">
        <v>0</v>
      </c>
      <c r="BS72" s="116">
        <v>0</v>
      </c>
      <c r="BT72" s="116">
        <v>0</v>
      </c>
      <c r="BU72" s="239">
        <v>0</v>
      </c>
      <c r="BV72" s="239">
        <v>0</v>
      </c>
      <c r="BW72" s="224"/>
      <c r="BX72" s="224"/>
      <c r="BY72" s="224"/>
      <c r="BZ72" s="224">
        <v>0</v>
      </c>
      <c r="CA72" s="224">
        <v>0</v>
      </c>
      <c r="CB72" s="224">
        <v>0</v>
      </c>
      <c r="CC72" s="224">
        <v>0</v>
      </c>
      <c r="CD72" s="224">
        <v>0</v>
      </c>
      <c r="CE72" s="224">
        <v>0</v>
      </c>
      <c r="CF72" s="224">
        <v>0</v>
      </c>
      <c r="CG72" s="224">
        <v>0</v>
      </c>
      <c r="CH72" s="224">
        <v>0</v>
      </c>
      <c r="CI72" s="224">
        <v>0</v>
      </c>
      <c r="CJ72" s="224">
        <v>0</v>
      </c>
      <c r="CK72" s="224">
        <v>0</v>
      </c>
      <c r="CL72" s="224">
        <v>0</v>
      </c>
      <c r="CM72" s="224">
        <v>0</v>
      </c>
      <c r="CN72" s="224">
        <v>0</v>
      </c>
      <c r="CO72" s="224">
        <v>0</v>
      </c>
      <c r="CP72" s="224">
        <f t="shared" si="3"/>
        <v>0</v>
      </c>
      <c r="CQ72" s="224">
        <f t="shared" si="3"/>
        <v>0</v>
      </c>
      <c r="CR72" s="224">
        <f t="shared" ref="CR72" si="9">CR11</f>
        <v>0</v>
      </c>
      <c r="CS72" s="39"/>
    </row>
    <row r="73" spans="1:97" s="41" customFormat="1">
      <c r="A73" s="39"/>
      <c r="B73" s="22" t="s">
        <v>229</v>
      </c>
      <c r="C73" s="55">
        <v>130996</v>
      </c>
      <c r="D73" s="55">
        <v>127771</v>
      </c>
      <c r="E73" s="55">
        <v>251820</v>
      </c>
      <c r="F73" s="55">
        <v>394504.61699999997</v>
      </c>
      <c r="G73" s="55">
        <v>507546.62686999998</v>
      </c>
      <c r="H73" s="55">
        <v>124740.00753</v>
      </c>
      <c r="I73" s="55">
        <v>249476</v>
      </c>
      <c r="J73" s="223">
        <v>377947366.47000003</v>
      </c>
      <c r="K73" s="223">
        <v>505078372</v>
      </c>
      <c r="L73" s="223">
        <f>'[17]DRE IFRS e REG'!$U$29</f>
        <v>163939000</v>
      </c>
      <c r="M73" s="223">
        <v>312977473.13999999</v>
      </c>
      <c r="N73" s="223">
        <v>476981425.72000003</v>
      </c>
      <c r="O73" s="223">
        <v>657818487.91999996</v>
      </c>
      <c r="P73" s="223">
        <v>187001010.11000001</v>
      </c>
      <c r="Q73" s="223">
        <f t="shared" ref="Q73:AD73" si="10">Q12</f>
        <v>373848205.52999997</v>
      </c>
      <c r="R73" s="223">
        <f t="shared" si="10"/>
        <v>572853761.89999998</v>
      </c>
      <c r="S73" s="223">
        <f t="shared" si="10"/>
        <v>807358194.28999996</v>
      </c>
      <c r="T73" s="223">
        <f t="shared" si="10"/>
        <v>254078401.03999999</v>
      </c>
      <c r="U73" s="223">
        <f t="shared" si="10"/>
        <v>518079082.89999998</v>
      </c>
      <c r="V73" s="223">
        <f t="shared" si="10"/>
        <v>787516036.01999998</v>
      </c>
      <c r="W73" s="223">
        <f t="shared" si="10"/>
        <v>1047880055.48</v>
      </c>
      <c r="X73" s="223">
        <f t="shared" si="10"/>
        <v>264516463.47231299</v>
      </c>
      <c r="Y73" s="223">
        <f t="shared" si="10"/>
        <v>550390554.98983097</v>
      </c>
      <c r="Z73" s="223">
        <f t="shared" si="10"/>
        <v>836747403.08808994</v>
      </c>
      <c r="AA73" s="223">
        <f t="shared" si="10"/>
        <v>1131350516.9100001</v>
      </c>
      <c r="AB73" s="223">
        <f t="shared" si="10"/>
        <v>286021290.52311993</v>
      </c>
      <c r="AC73" s="223">
        <f t="shared" si="10"/>
        <v>571392160.29999995</v>
      </c>
      <c r="AD73" s="223">
        <f t="shared" si="10"/>
        <v>858537824.38999999</v>
      </c>
      <c r="AE73" s="223">
        <f t="shared" ref="AE73:AF73" si="11">AE12</f>
        <v>1144630784.8800001</v>
      </c>
      <c r="AF73" s="223">
        <f t="shared" si="11"/>
        <v>291839186.72000003</v>
      </c>
      <c r="AG73" s="223">
        <f t="shared" ref="AG73:AH73" si="12">AG12</f>
        <v>588170678.88999999</v>
      </c>
      <c r="AH73" s="223">
        <f t="shared" si="12"/>
        <v>883989000</v>
      </c>
      <c r="AI73" s="223">
        <f t="shared" ref="AI73" si="13">AI12</f>
        <v>1178752528.01</v>
      </c>
      <c r="AJ73" s="76"/>
      <c r="AK73" s="55">
        <v>0</v>
      </c>
      <c r="AL73" s="55">
        <v>0</v>
      </c>
      <c r="AM73" s="55">
        <v>0</v>
      </c>
      <c r="AN73" s="55">
        <v>0</v>
      </c>
      <c r="AO73" s="55">
        <v>0</v>
      </c>
      <c r="AP73" s="55">
        <v>0</v>
      </c>
      <c r="AQ73" s="55">
        <v>0</v>
      </c>
      <c r="AR73" s="55">
        <v>0</v>
      </c>
      <c r="AS73" s="55"/>
      <c r="AT73" s="55"/>
      <c r="AU73" s="55"/>
      <c r="AV73" s="55"/>
      <c r="AW73" s="55">
        <v>0</v>
      </c>
      <c r="AX73" s="55">
        <v>0</v>
      </c>
      <c r="AY73" s="55">
        <v>0</v>
      </c>
      <c r="AZ73" s="55">
        <v>0</v>
      </c>
      <c r="BA73" s="55">
        <v>0</v>
      </c>
      <c r="BB73" s="55">
        <v>0</v>
      </c>
      <c r="BC73" s="55">
        <v>0</v>
      </c>
      <c r="BD73" s="55">
        <v>0</v>
      </c>
      <c r="BE73" s="55">
        <v>0</v>
      </c>
      <c r="BF73" s="55">
        <v>0</v>
      </c>
      <c r="BG73" s="55">
        <v>0</v>
      </c>
      <c r="BH73" s="55"/>
      <c r="BI73" s="55"/>
      <c r="BJ73" s="55"/>
      <c r="BK73" s="55">
        <v>0</v>
      </c>
      <c r="BL73" s="55">
        <v>0</v>
      </c>
      <c r="BM73" s="55">
        <f t="shared" si="2"/>
        <v>0</v>
      </c>
      <c r="BN73" s="55">
        <v>0</v>
      </c>
      <c r="BO73" s="55">
        <v>0</v>
      </c>
      <c r="BP73" s="55">
        <v>0</v>
      </c>
      <c r="BQ73" s="55"/>
      <c r="BR73" s="55">
        <v>0</v>
      </c>
      <c r="BS73" s="55">
        <v>0</v>
      </c>
      <c r="BT73" s="55">
        <v>0</v>
      </c>
      <c r="BU73" s="240">
        <v>0</v>
      </c>
      <c r="BV73" s="240">
        <v>0</v>
      </c>
      <c r="BW73" s="223"/>
      <c r="BX73" s="223"/>
      <c r="BY73" s="223"/>
      <c r="BZ73" s="223">
        <v>0</v>
      </c>
      <c r="CA73" s="223">
        <v>0</v>
      </c>
      <c r="CB73" s="223">
        <v>0</v>
      </c>
      <c r="CC73" s="223">
        <v>0</v>
      </c>
      <c r="CD73" s="223">
        <v>0</v>
      </c>
      <c r="CE73" s="223">
        <v>0</v>
      </c>
      <c r="CF73" s="223">
        <v>0</v>
      </c>
      <c r="CG73" s="223">
        <v>0</v>
      </c>
      <c r="CH73" s="223">
        <v>0</v>
      </c>
      <c r="CI73" s="223">
        <v>0</v>
      </c>
      <c r="CJ73" s="223">
        <v>0</v>
      </c>
      <c r="CK73" s="223">
        <v>0</v>
      </c>
      <c r="CL73" s="223">
        <v>0</v>
      </c>
      <c r="CM73" s="223">
        <v>0</v>
      </c>
      <c r="CN73" s="223">
        <v>0</v>
      </c>
      <c r="CO73" s="223">
        <v>0</v>
      </c>
      <c r="CP73" s="223">
        <f t="shared" si="3"/>
        <v>0</v>
      </c>
      <c r="CQ73" s="223">
        <f t="shared" si="3"/>
        <v>0</v>
      </c>
      <c r="CR73" s="223">
        <f t="shared" ref="CR73" si="14">CR12</f>
        <v>0</v>
      </c>
      <c r="CS73" s="39"/>
    </row>
    <row r="74" spans="1:97" s="41" customFormat="1">
      <c r="A74" s="39"/>
      <c r="B74" s="115" t="s">
        <v>749</v>
      </c>
      <c r="C74" s="116">
        <v>68571</v>
      </c>
      <c r="D74" s="116">
        <v>38136</v>
      </c>
      <c r="E74" s="116">
        <v>172756</v>
      </c>
      <c r="F74" s="116">
        <v>278499.30099999998</v>
      </c>
      <c r="G74" s="116">
        <v>347203.63971999998</v>
      </c>
      <c r="H74" s="116">
        <v>-2379.8446400000003</v>
      </c>
      <c r="I74" s="116">
        <v>111760</v>
      </c>
      <c r="J74" s="224">
        <v>128911970.19</v>
      </c>
      <c r="K74" s="224">
        <v>164411203.09</v>
      </c>
      <c r="L74" s="224">
        <f>'[17]DRE IFRS e REG'!$U$30</f>
        <v>77907000</v>
      </c>
      <c r="M74" s="224">
        <v>199970144.06</v>
      </c>
      <c r="N74" s="224">
        <v>514125704.29000002</v>
      </c>
      <c r="O74" s="224">
        <v>1007626214.55</v>
      </c>
      <c r="P74" s="224">
        <v>364847000</v>
      </c>
      <c r="Q74" s="224">
        <f t="shared" ref="Q74:AD74" si="15">Q13</f>
        <v>805862694.67999995</v>
      </c>
      <c r="R74" s="224">
        <f t="shared" si="15"/>
        <v>982607582.80000007</v>
      </c>
      <c r="S74" s="224">
        <f t="shared" si="15"/>
        <v>1216275846.3</v>
      </c>
      <c r="T74" s="224">
        <f t="shared" si="15"/>
        <v>333161559.33999997</v>
      </c>
      <c r="U74" s="224">
        <f t="shared" si="15"/>
        <v>679539458.74000001</v>
      </c>
      <c r="V74" s="224">
        <f t="shared" si="15"/>
        <v>598259069.23000002</v>
      </c>
      <c r="W74" s="224">
        <f t="shared" si="15"/>
        <v>565456935.77999997</v>
      </c>
      <c r="X74" s="224">
        <f t="shared" si="15"/>
        <v>136094632.9516575</v>
      </c>
      <c r="Y74" s="224">
        <f t="shared" si="15"/>
        <v>114528359.32705601</v>
      </c>
      <c r="Z74" s="224">
        <f t="shared" si="15"/>
        <v>63746847.035441898</v>
      </c>
      <c r="AA74" s="224">
        <f t="shared" si="15"/>
        <v>207586202.02000001</v>
      </c>
      <c r="AB74" s="224">
        <f t="shared" si="15"/>
        <v>134902620.33374801</v>
      </c>
      <c r="AC74" s="224">
        <f t="shared" si="15"/>
        <v>235328085.71000001</v>
      </c>
      <c r="AD74" s="224">
        <f t="shared" si="15"/>
        <v>324842196.01999998</v>
      </c>
      <c r="AE74" s="224">
        <f t="shared" ref="AE74:AF74" si="16">AE13</f>
        <v>540872301.14999998</v>
      </c>
      <c r="AF74" s="224">
        <f t="shared" si="16"/>
        <v>231530497.08000001</v>
      </c>
      <c r="AG74" s="224">
        <f t="shared" ref="AG74:AH74" si="17">AG13</f>
        <v>324521762.94</v>
      </c>
      <c r="AH74" s="224">
        <f t="shared" si="17"/>
        <v>285060000</v>
      </c>
      <c r="AI74" s="224">
        <f t="shared" ref="AI74" si="18">AI13</f>
        <v>399501918.13999999</v>
      </c>
      <c r="AJ74" s="76"/>
      <c r="AK74" s="116"/>
      <c r="AL74" s="116"/>
      <c r="AM74" s="116"/>
      <c r="AN74" s="116"/>
      <c r="AO74" s="116"/>
      <c r="AP74" s="116"/>
      <c r="AQ74" s="116"/>
      <c r="AR74" s="116"/>
      <c r="AS74" s="116"/>
      <c r="AT74" s="116"/>
      <c r="AU74" s="116"/>
      <c r="AV74" s="116"/>
      <c r="AW74" s="116"/>
      <c r="AX74" s="116"/>
      <c r="AY74" s="116"/>
      <c r="AZ74" s="116"/>
      <c r="BA74" s="116"/>
      <c r="BB74" s="116"/>
      <c r="BC74" s="116"/>
      <c r="BD74" s="116"/>
      <c r="BE74" s="116">
        <v>0</v>
      </c>
      <c r="BF74" s="116">
        <v>0</v>
      </c>
      <c r="BG74" s="116">
        <v>0</v>
      </c>
      <c r="BH74" s="116"/>
      <c r="BI74" s="116"/>
      <c r="BJ74" s="116"/>
      <c r="BK74" s="116">
        <v>0</v>
      </c>
      <c r="BL74" s="116">
        <v>0</v>
      </c>
      <c r="BM74" s="116">
        <f t="shared" si="2"/>
        <v>0</v>
      </c>
      <c r="BN74" s="116">
        <v>0</v>
      </c>
      <c r="BO74" s="116">
        <v>0</v>
      </c>
      <c r="BP74" s="116">
        <v>0</v>
      </c>
      <c r="BQ74" s="116"/>
      <c r="BR74" s="116">
        <v>0</v>
      </c>
      <c r="BS74" s="116">
        <v>0</v>
      </c>
      <c r="BT74" s="116">
        <v>0</v>
      </c>
      <c r="BU74" s="239">
        <v>0</v>
      </c>
      <c r="BV74" s="239">
        <v>0</v>
      </c>
      <c r="BW74" s="224"/>
      <c r="BX74" s="224"/>
      <c r="BY74" s="224"/>
      <c r="BZ74" s="224">
        <v>0</v>
      </c>
      <c r="CA74" s="224">
        <v>0</v>
      </c>
      <c r="CB74" s="224">
        <v>0</v>
      </c>
      <c r="CC74" s="224">
        <v>0</v>
      </c>
      <c r="CD74" s="224">
        <v>0</v>
      </c>
      <c r="CE74" s="224">
        <v>0</v>
      </c>
      <c r="CF74" s="224">
        <v>0</v>
      </c>
      <c r="CG74" s="224">
        <v>0</v>
      </c>
      <c r="CH74" s="224">
        <v>0</v>
      </c>
      <c r="CI74" s="224">
        <v>0</v>
      </c>
      <c r="CJ74" s="224">
        <v>0</v>
      </c>
      <c r="CK74" s="224">
        <v>0</v>
      </c>
      <c r="CL74" s="224">
        <v>0</v>
      </c>
      <c r="CM74" s="224">
        <v>0</v>
      </c>
      <c r="CN74" s="224">
        <v>0</v>
      </c>
      <c r="CO74" s="224">
        <v>0</v>
      </c>
      <c r="CP74" s="224">
        <f t="shared" si="3"/>
        <v>0</v>
      </c>
      <c r="CQ74" s="224">
        <f t="shared" si="3"/>
        <v>0</v>
      </c>
      <c r="CR74" s="224">
        <f t="shared" ref="CR74" si="19">CR13</f>
        <v>0</v>
      </c>
      <c r="CS74" s="39"/>
    </row>
    <row r="75" spans="1:97" s="41" customFormat="1">
      <c r="A75" s="39"/>
      <c r="B75" s="22" t="s">
        <v>232</v>
      </c>
      <c r="C75" s="55">
        <v>16851</v>
      </c>
      <c r="D75" s="55">
        <v>38136</v>
      </c>
      <c r="E75" s="55">
        <v>93181</v>
      </c>
      <c r="F75" s="55">
        <v>99140.343999999997</v>
      </c>
      <c r="G75" s="55">
        <v>415403.44547999999</v>
      </c>
      <c r="H75" s="55">
        <v>111767.73581999999</v>
      </c>
      <c r="I75" s="55">
        <v>200513</v>
      </c>
      <c r="J75" s="223">
        <v>555074677.37</v>
      </c>
      <c r="K75" s="223">
        <v>752819000</v>
      </c>
      <c r="L75" s="223">
        <f>'[17]DRE IFRS e REG'!$U$31</f>
        <v>425178000</v>
      </c>
      <c r="M75" s="223">
        <v>739407015.13999999</v>
      </c>
      <c r="N75" s="223">
        <v>1107106364.0899999</v>
      </c>
      <c r="O75" s="223">
        <v>1523738804.5699999</v>
      </c>
      <c r="P75" s="223">
        <v>249178022.18000001</v>
      </c>
      <c r="Q75" s="223">
        <f t="shared" ref="Q75:AD75" si="20">Q14</f>
        <v>418973603.31999999</v>
      </c>
      <c r="R75" s="223">
        <f t="shared" si="20"/>
        <v>827350346.42999995</v>
      </c>
      <c r="S75" s="223">
        <f t="shared" si="20"/>
        <v>915031481.92999995</v>
      </c>
      <c r="T75" s="223">
        <f t="shared" si="20"/>
        <v>49904788.57</v>
      </c>
      <c r="U75" s="223">
        <f t="shared" si="20"/>
        <v>96003325.079999998</v>
      </c>
      <c r="V75" s="223">
        <f t="shared" si="20"/>
        <v>147543748.25</v>
      </c>
      <c r="W75" s="223">
        <f t="shared" si="20"/>
        <v>261469070.61000001</v>
      </c>
      <c r="X75" s="223">
        <f t="shared" si="20"/>
        <v>75100469.180000007</v>
      </c>
      <c r="Y75" s="223">
        <f t="shared" si="20"/>
        <v>260107661.37</v>
      </c>
      <c r="Z75" s="223">
        <f t="shared" si="20"/>
        <v>491324624.44999999</v>
      </c>
      <c r="AA75" s="223">
        <f t="shared" si="20"/>
        <v>1223672922.6300001</v>
      </c>
      <c r="AB75" s="223">
        <f t="shared" si="20"/>
        <v>119098360.93000001</v>
      </c>
      <c r="AC75" s="223">
        <f t="shared" si="20"/>
        <v>460505253.26999998</v>
      </c>
      <c r="AD75" s="223">
        <f t="shared" si="20"/>
        <v>891344187.70000005</v>
      </c>
      <c r="AE75" s="223">
        <f t="shared" ref="AE75:AF75" si="21">AE14</f>
        <v>1309690661.6600001</v>
      </c>
      <c r="AF75" s="223">
        <f t="shared" si="21"/>
        <v>267998645.36000001</v>
      </c>
      <c r="AG75" s="223">
        <f t="shared" ref="AG75:AH75" si="22">AG14</f>
        <v>942783480.01999998</v>
      </c>
      <c r="AH75" s="223">
        <f t="shared" si="22"/>
        <v>1659727000</v>
      </c>
      <c r="AI75" s="223">
        <f t="shared" ref="AI75" si="23">AI14</f>
        <v>2299138230.5799999</v>
      </c>
      <c r="AJ75" s="76"/>
      <c r="AK75" s="55"/>
      <c r="AL75" s="55"/>
      <c r="AM75" s="55"/>
      <c r="AN75" s="55"/>
      <c r="AO75" s="55"/>
      <c r="AP75" s="55"/>
      <c r="AQ75" s="55">
        <v>0</v>
      </c>
      <c r="AR75" s="55">
        <v>0</v>
      </c>
      <c r="AS75" s="55"/>
      <c r="AT75" s="55"/>
      <c r="AU75" s="55"/>
      <c r="AV75" s="55"/>
      <c r="AW75" s="55">
        <v>0</v>
      </c>
      <c r="AX75" s="55">
        <v>0</v>
      </c>
      <c r="AY75" s="55">
        <v>0</v>
      </c>
      <c r="AZ75" s="55">
        <v>0</v>
      </c>
      <c r="BA75" s="55">
        <v>0</v>
      </c>
      <c r="BB75" s="55">
        <v>0</v>
      </c>
      <c r="BC75" s="55">
        <v>0</v>
      </c>
      <c r="BD75" s="55">
        <v>0</v>
      </c>
      <c r="BE75" s="55">
        <v>0</v>
      </c>
      <c r="BF75" s="55">
        <v>0</v>
      </c>
      <c r="BG75" s="55">
        <v>0</v>
      </c>
      <c r="BH75" s="55"/>
      <c r="BI75" s="55"/>
      <c r="BJ75" s="55"/>
      <c r="BK75" s="55">
        <v>0</v>
      </c>
      <c r="BL75" s="55">
        <v>0</v>
      </c>
      <c r="BM75" s="55">
        <f t="shared" si="2"/>
        <v>0</v>
      </c>
      <c r="BN75" s="55">
        <v>0</v>
      </c>
      <c r="BO75" s="55">
        <v>0</v>
      </c>
      <c r="BP75" s="55">
        <v>0</v>
      </c>
      <c r="BQ75" s="55"/>
      <c r="BR75" s="55">
        <v>0</v>
      </c>
      <c r="BS75" s="55">
        <v>0</v>
      </c>
      <c r="BT75" s="55">
        <v>0</v>
      </c>
      <c r="BU75" s="240">
        <v>0</v>
      </c>
      <c r="BV75" s="240">
        <v>0</v>
      </c>
      <c r="BW75" s="223"/>
      <c r="BX75" s="223"/>
      <c r="BY75" s="223"/>
      <c r="BZ75" s="223">
        <v>0</v>
      </c>
      <c r="CA75" s="223">
        <v>0</v>
      </c>
      <c r="CB75" s="223">
        <v>0</v>
      </c>
      <c r="CC75" s="223">
        <v>0</v>
      </c>
      <c r="CD75" s="223">
        <v>0</v>
      </c>
      <c r="CE75" s="223">
        <v>0</v>
      </c>
      <c r="CF75" s="223">
        <v>0</v>
      </c>
      <c r="CG75" s="223">
        <v>0</v>
      </c>
      <c r="CH75" s="223">
        <v>0</v>
      </c>
      <c r="CI75" s="223">
        <v>0</v>
      </c>
      <c r="CJ75" s="223">
        <v>0</v>
      </c>
      <c r="CK75" s="223">
        <v>0</v>
      </c>
      <c r="CL75" s="223">
        <v>0</v>
      </c>
      <c r="CM75" s="223">
        <v>0</v>
      </c>
      <c r="CN75" s="223">
        <v>0</v>
      </c>
      <c r="CO75" s="223">
        <v>0</v>
      </c>
      <c r="CP75" s="223">
        <f t="shared" si="3"/>
        <v>0</v>
      </c>
      <c r="CQ75" s="223">
        <f t="shared" si="3"/>
        <v>0</v>
      </c>
      <c r="CR75" s="223">
        <f t="shared" ref="CR75" si="24">CR14</f>
        <v>0</v>
      </c>
      <c r="CS75" s="39"/>
    </row>
    <row r="76" spans="1:97" s="41" customFormat="1">
      <c r="A76" s="39"/>
      <c r="B76" s="115" t="s">
        <v>750</v>
      </c>
      <c r="C76" s="116">
        <v>1317</v>
      </c>
      <c r="D76" s="116">
        <v>1316.9520500000001</v>
      </c>
      <c r="E76" s="116">
        <v>6534</v>
      </c>
      <c r="F76" s="116">
        <v>4933.9549999999999</v>
      </c>
      <c r="G76" s="116">
        <v>-14685.637059999999</v>
      </c>
      <c r="H76" s="116">
        <v>2636.6738</v>
      </c>
      <c r="I76" s="116">
        <v>5004</v>
      </c>
      <c r="J76" s="224">
        <v>7761990.3200000003</v>
      </c>
      <c r="K76" s="224">
        <v>15556247.34</v>
      </c>
      <c r="L76" s="224">
        <v>14018200.810000001</v>
      </c>
      <c r="M76" s="224">
        <v>20051210.609999999</v>
      </c>
      <c r="N76" s="224">
        <v>26634682.5</v>
      </c>
      <c r="O76" s="224">
        <v>32401594.07</v>
      </c>
      <c r="P76" s="224">
        <v>5808754.1900000004</v>
      </c>
      <c r="Q76" s="224">
        <f t="shared" ref="Q76:AD76" si="25">Q15</f>
        <v>11944694.57</v>
      </c>
      <c r="R76" s="224">
        <f t="shared" si="25"/>
        <v>37407691.259999998</v>
      </c>
      <c r="S76" s="224">
        <f t="shared" si="25"/>
        <v>23967116.32</v>
      </c>
      <c r="T76" s="224">
        <f t="shared" si="25"/>
        <v>6854760.0099999998</v>
      </c>
      <c r="U76" s="224">
        <f t="shared" si="25"/>
        <v>29889006.100000001</v>
      </c>
      <c r="V76" s="224">
        <f t="shared" si="25"/>
        <v>37230024.899999999</v>
      </c>
      <c r="W76" s="224">
        <f t="shared" si="25"/>
        <v>46209604.75</v>
      </c>
      <c r="X76" s="224">
        <f t="shared" si="25"/>
        <v>7473336.2200000007</v>
      </c>
      <c r="Y76" s="224">
        <f t="shared" si="25"/>
        <v>16855438.57</v>
      </c>
      <c r="Z76" s="224">
        <f t="shared" si="25"/>
        <v>52536314.100000001</v>
      </c>
      <c r="AA76" s="224">
        <f t="shared" si="25"/>
        <v>58513029</v>
      </c>
      <c r="AB76" s="224">
        <f t="shared" si="25"/>
        <v>14062657.600000001</v>
      </c>
      <c r="AC76" s="224">
        <f t="shared" si="25"/>
        <v>19643951.440000001</v>
      </c>
      <c r="AD76" s="224">
        <f t="shared" si="25"/>
        <v>26072499.18</v>
      </c>
      <c r="AE76" s="224">
        <f t="shared" ref="AE76:AF76" si="26">AE15</f>
        <v>33619365.859999999</v>
      </c>
      <c r="AF76" s="224">
        <f t="shared" si="26"/>
        <v>13619678.300000001</v>
      </c>
      <c r="AG76" s="224">
        <f t="shared" ref="AG76:AH76" si="27">AG15</f>
        <v>37218337.119999997</v>
      </c>
      <c r="AH76" s="224">
        <f t="shared" si="27"/>
        <v>49893000</v>
      </c>
      <c r="AI76" s="224">
        <f t="shared" ref="AI76" si="28">AI15</f>
        <v>62173193.149999999</v>
      </c>
      <c r="AJ76" s="76"/>
      <c r="AK76" s="116">
        <v>96.632200000000012</v>
      </c>
      <c r="AL76" s="116">
        <v>193.24387999999817</v>
      </c>
      <c r="AM76" s="116">
        <v>407.03580999999758</v>
      </c>
      <c r="AN76" s="116">
        <v>1103</v>
      </c>
      <c r="AO76" s="116">
        <v>-363.90760705714763</v>
      </c>
      <c r="AP76" s="116">
        <v>-1426.605</v>
      </c>
      <c r="AQ76" s="116">
        <v>-8111</v>
      </c>
      <c r="AR76" s="116">
        <v>-23565</v>
      </c>
      <c r="AS76" s="116">
        <v>-8889.5601843663626</v>
      </c>
      <c r="AT76" s="116">
        <v>-15049</v>
      </c>
      <c r="AU76" s="116">
        <v>-11743</v>
      </c>
      <c r="AV76" s="116">
        <v>-10376</v>
      </c>
      <c r="AW76" s="116">
        <v>-5035</v>
      </c>
      <c r="AX76" s="116">
        <v>-5759</v>
      </c>
      <c r="AY76" s="116">
        <v>-11578</v>
      </c>
      <c r="AZ76" s="116">
        <v>-15442</v>
      </c>
      <c r="BA76" s="116">
        <v>-7255</v>
      </c>
      <c r="BB76" s="116">
        <v>-13768</v>
      </c>
      <c r="BC76" s="116">
        <v>-14466</v>
      </c>
      <c r="BD76" s="116">
        <v>-18670</v>
      </c>
      <c r="BE76" s="116">
        <v>-730</v>
      </c>
      <c r="BF76" s="116">
        <v>-15864</v>
      </c>
      <c r="BG76" s="116">
        <v>-16295</v>
      </c>
      <c r="BH76" s="116">
        <v>-17695</v>
      </c>
      <c r="BI76" s="116">
        <v>1133</v>
      </c>
      <c r="BJ76" s="116">
        <v>-2755</v>
      </c>
      <c r="BK76" s="116">
        <v>720</v>
      </c>
      <c r="BL76" s="116">
        <v>25900</v>
      </c>
      <c r="BM76" s="116">
        <f t="shared" si="2"/>
        <v>515</v>
      </c>
      <c r="BN76" s="116">
        <v>1035</v>
      </c>
      <c r="BO76" s="116">
        <v>1357.461</v>
      </c>
      <c r="BP76" s="116">
        <v>2054</v>
      </c>
      <c r="BQ76" s="116">
        <v>388.94602000000003</v>
      </c>
      <c r="BR76" s="116">
        <v>711.60248000000001</v>
      </c>
      <c r="BS76" s="200">
        <v>961810.38</v>
      </c>
      <c r="BT76" s="200">
        <v>1212233.3999999999</v>
      </c>
      <c r="BU76" s="224">
        <v>250423.02</v>
      </c>
      <c r="BV76" s="224">
        <v>518473.29</v>
      </c>
      <c r="BW76" s="224">
        <v>-7838085.0700000003</v>
      </c>
      <c r="BX76" s="224">
        <v>-16505619.91</v>
      </c>
      <c r="BY76" s="224">
        <v>-8667534.8399999999</v>
      </c>
      <c r="BZ76" s="224">
        <v>725153.43</v>
      </c>
      <c r="CA76" s="224">
        <v>1102198.03</v>
      </c>
      <c r="CB76" s="224">
        <v>1394936.54</v>
      </c>
      <c r="CC76" s="224">
        <v>70059.570000000007</v>
      </c>
      <c r="CD76" s="224">
        <v>390132.57</v>
      </c>
      <c r="CE76" s="224">
        <v>849028.07</v>
      </c>
      <c r="CF76" s="224">
        <v>1147712.0900000001</v>
      </c>
      <c r="CG76" s="224">
        <v>298684.02</v>
      </c>
      <c r="CH76" s="224">
        <v>597368.04</v>
      </c>
      <c r="CI76" s="224">
        <v>940737.53</v>
      </c>
      <c r="CJ76" s="224">
        <v>1240434.5900000001</v>
      </c>
      <c r="CK76" s="224">
        <v>299697.06</v>
      </c>
      <c r="CL76" s="224">
        <v>599394.12</v>
      </c>
      <c r="CM76" s="224">
        <v>899091.18</v>
      </c>
      <c r="CN76" s="224">
        <v>1200766.53</v>
      </c>
      <c r="CO76" s="224">
        <v>432493.77</v>
      </c>
      <c r="CP76" s="224">
        <f t="shared" si="3"/>
        <v>743578.5</v>
      </c>
      <c r="CQ76" s="224">
        <f t="shared" si="3"/>
        <v>1083862.8899999999</v>
      </c>
      <c r="CR76" s="224">
        <f t="shared" ref="CR76" si="29">CR15</f>
        <v>1423767.2</v>
      </c>
      <c r="CS76" s="39"/>
    </row>
    <row r="77" spans="1:97" s="41" customFormat="1">
      <c r="A77" s="39"/>
      <c r="B77" s="22" t="s">
        <v>236</v>
      </c>
      <c r="C77" s="55">
        <v>-3597</v>
      </c>
      <c r="D77" s="55">
        <v>-3596.7973500000003</v>
      </c>
      <c r="E77" s="55">
        <v>-15015</v>
      </c>
      <c r="F77" s="55">
        <v>-12829.679</v>
      </c>
      <c r="G77" s="55">
        <v>-20263.994979999999</v>
      </c>
      <c r="H77" s="55">
        <v>868.89535000000001</v>
      </c>
      <c r="I77" s="55">
        <v>-2315</v>
      </c>
      <c r="J77" s="223">
        <v>-8289426.6600000001</v>
      </c>
      <c r="K77" s="223">
        <v>-15277554.16</v>
      </c>
      <c r="L77" s="223">
        <v>-6359110.1900000004</v>
      </c>
      <c r="M77" s="223">
        <v>-9484095.6500000004</v>
      </c>
      <c r="N77" s="223">
        <v>-15452618.68</v>
      </c>
      <c r="O77" s="223">
        <v>-23135784.289999999</v>
      </c>
      <c r="P77" s="223">
        <v>-4281345.51</v>
      </c>
      <c r="Q77" s="223">
        <f t="shared" ref="Q77:AD77" si="30">Q16</f>
        <v>-11264104.449999999</v>
      </c>
      <c r="R77" s="223">
        <f t="shared" si="30"/>
        <v>-25926942.039999999</v>
      </c>
      <c r="S77" s="223">
        <f t="shared" si="30"/>
        <v>-20792008.199999999</v>
      </c>
      <c r="T77" s="223">
        <f t="shared" si="30"/>
        <v>-22771041.329999998</v>
      </c>
      <c r="U77" s="223">
        <f t="shared" si="30"/>
        <v>-27665793.25</v>
      </c>
      <c r="V77" s="223">
        <f t="shared" si="30"/>
        <v>-30290606.07</v>
      </c>
      <c r="W77" s="223">
        <f t="shared" si="30"/>
        <v>-60156177.549999997</v>
      </c>
      <c r="X77" s="223">
        <f t="shared" si="30"/>
        <v>5015116.4700000007</v>
      </c>
      <c r="Y77" s="223">
        <f t="shared" si="30"/>
        <v>17453120.960000001</v>
      </c>
      <c r="Z77" s="223">
        <f t="shared" si="30"/>
        <v>661251.66</v>
      </c>
      <c r="AA77" s="223">
        <f t="shared" si="30"/>
        <v>-3562400.63</v>
      </c>
      <c r="AB77" s="223">
        <f t="shared" si="30"/>
        <v>-19895772.100000001</v>
      </c>
      <c r="AC77" s="223">
        <f t="shared" si="30"/>
        <v>-26689225.050000001</v>
      </c>
      <c r="AD77" s="223">
        <f t="shared" si="30"/>
        <v>-32636353.039999999</v>
      </c>
      <c r="AE77" s="223">
        <f t="shared" ref="AE77:AF77" si="31">AE16</f>
        <v>-46816436.32</v>
      </c>
      <c r="AF77" s="223">
        <f t="shared" si="31"/>
        <v>-6749451.2800000003</v>
      </c>
      <c r="AG77" s="223">
        <f t="shared" ref="AG77:AH77" si="32">AG16</f>
        <v>-6969620.9299999997</v>
      </c>
      <c r="AH77" s="223">
        <f t="shared" si="32"/>
        <v>-5782000</v>
      </c>
      <c r="AI77" s="223">
        <f t="shared" ref="AI77" si="33">AI16</f>
        <v>-14863048.199999999</v>
      </c>
      <c r="AJ77" s="76"/>
      <c r="AK77" s="116"/>
      <c r="AL77" s="116"/>
      <c r="AM77" s="116"/>
      <c r="AN77" s="116"/>
      <c r="AO77" s="116"/>
      <c r="AP77" s="116"/>
      <c r="AQ77" s="116"/>
      <c r="AR77" s="116"/>
      <c r="AS77" s="116"/>
      <c r="AT77" s="116"/>
      <c r="AU77" s="116"/>
      <c r="AV77" s="116"/>
      <c r="AW77" s="116"/>
      <c r="AX77" s="116"/>
      <c r="AY77" s="116"/>
      <c r="AZ77" s="116"/>
      <c r="BA77" s="116"/>
      <c r="BB77" s="116"/>
      <c r="BC77" s="116"/>
      <c r="BD77" s="116"/>
      <c r="BE77" s="116"/>
      <c r="BF77" s="116"/>
      <c r="BG77" s="116"/>
      <c r="BH77" s="116"/>
      <c r="BI77" s="116"/>
      <c r="BJ77" s="116"/>
      <c r="BK77" s="116">
        <v>-9301</v>
      </c>
      <c r="BL77" s="116">
        <v>-9028</v>
      </c>
      <c r="BM77" s="116">
        <f t="shared" si="2"/>
        <v>-3597</v>
      </c>
      <c r="BN77" s="55">
        <v>-15015</v>
      </c>
      <c r="BO77" s="55">
        <v>-12829.682000000001</v>
      </c>
      <c r="BP77" s="55">
        <v>-20263.99798</v>
      </c>
      <c r="BQ77" s="55">
        <v>868.90920999999992</v>
      </c>
      <c r="BR77" s="55">
        <v>-2315.23405</v>
      </c>
      <c r="BS77" s="199">
        <v>-8289412.7300000004</v>
      </c>
      <c r="BT77" s="199">
        <v>-15277540.23</v>
      </c>
      <c r="BU77" s="223">
        <v>-6359110.1900000004</v>
      </c>
      <c r="BV77" s="223">
        <v>-9484095.6500000004</v>
      </c>
      <c r="BW77" s="223">
        <v>-15452618.67</v>
      </c>
      <c r="BX77" s="223">
        <v>-23135784.280000001</v>
      </c>
      <c r="BY77" s="223">
        <v>-4281345.5</v>
      </c>
      <c r="BZ77" s="223">
        <v>-11264104.439999999</v>
      </c>
      <c r="CA77" s="223">
        <v>-25926942.030000001</v>
      </c>
      <c r="CB77" s="223">
        <v>-20792008.140000001</v>
      </c>
      <c r="CC77" s="223">
        <v>-22771041.329999998</v>
      </c>
      <c r="CD77" s="223">
        <v>-27665793.25</v>
      </c>
      <c r="CE77" s="223">
        <v>-30290606.07</v>
      </c>
      <c r="CF77" s="223">
        <v>-60156177.549999997</v>
      </c>
      <c r="CG77" s="223">
        <v>5015116.4700000007</v>
      </c>
      <c r="CH77" s="223">
        <v>17453120.960000001</v>
      </c>
      <c r="CI77" s="223">
        <v>661251.66</v>
      </c>
      <c r="CJ77" s="223">
        <v>-3562400.63</v>
      </c>
      <c r="CK77" s="223">
        <v>-19895772.100000001</v>
      </c>
      <c r="CL77" s="223">
        <v>-26689225.050000001</v>
      </c>
      <c r="CM77" s="223">
        <v>-32636353.039999999</v>
      </c>
      <c r="CN77" s="223">
        <v>-46816436.32</v>
      </c>
      <c r="CO77" s="223">
        <v>-6749451.2800000003</v>
      </c>
      <c r="CP77" s="223">
        <f t="shared" si="3"/>
        <v>-6969620.9299999997</v>
      </c>
      <c r="CQ77" s="223">
        <f t="shared" si="3"/>
        <v>-5781669.1500000004</v>
      </c>
      <c r="CR77" s="223">
        <f t="shared" ref="CR77" si="34">CR16</f>
        <v>-14863048.199999999</v>
      </c>
      <c r="CS77" s="39"/>
    </row>
    <row r="78" spans="1:97" s="41" customFormat="1">
      <c r="A78" s="39"/>
      <c r="B78" s="92" t="s">
        <v>562</v>
      </c>
      <c r="C78" s="93">
        <v>353928</v>
      </c>
      <c r="D78" s="93">
        <v>372123.15470000001</v>
      </c>
      <c r="E78" s="93">
        <v>788557</v>
      </c>
      <c r="F78" s="93">
        <v>1191866.93</v>
      </c>
      <c r="G78" s="93">
        <v>1808292.9682499999</v>
      </c>
      <c r="H78" s="93">
        <v>383551.07345999999</v>
      </c>
      <c r="I78" s="93">
        <v>856469</v>
      </c>
      <c r="J78" s="225">
        <v>1511013717.3899999</v>
      </c>
      <c r="K78" s="225">
        <v>1982457263.6999998</v>
      </c>
      <c r="L78" s="225">
        <f>'[17]DRE IFRS e REG'!$U$34</f>
        <v>834991024.29999995</v>
      </c>
      <c r="M78" s="225">
        <v>1589232482.3499997</v>
      </c>
      <c r="N78" s="225">
        <v>2610532000</v>
      </c>
      <c r="O78" s="225">
        <v>3874611606.2400002</v>
      </c>
      <c r="P78" s="225">
        <v>977582670.70000005</v>
      </c>
      <c r="Q78" s="225">
        <f t="shared" ref="Q78:AD78" si="35">Q17</f>
        <v>1949423553.2799997</v>
      </c>
      <c r="R78" s="225">
        <f t="shared" si="35"/>
        <v>2979784462.0099998</v>
      </c>
      <c r="S78" s="225">
        <f t="shared" si="35"/>
        <v>3767853455.04</v>
      </c>
      <c r="T78" s="225">
        <f t="shared" si="35"/>
        <v>861081579.49000001</v>
      </c>
      <c r="U78" s="225">
        <f t="shared" si="35"/>
        <v>1775607720.5599999</v>
      </c>
      <c r="V78" s="225">
        <f t="shared" si="35"/>
        <v>2286000924.1900001</v>
      </c>
      <c r="W78" s="225">
        <f t="shared" si="35"/>
        <v>2869407820.1799998</v>
      </c>
      <c r="X78" s="225">
        <f t="shared" si="35"/>
        <v>755060535.36034644</v>
      </c>
      <c r="Y78" s="225">
        <f t="shared" si="35"/>
        <v>1501561175.00964</v>
      </c>
      <c r="Z78" s="225">
        <f t="shared" si="35"/>
        <v>2253983697.6924696</v>
      </c>
      <c r="AA78" s="225">
        <f t="shared" si="35"/>
        <v>3694622024.3700004</v>
      </c>
      <c r="AB78" s="225">
        <f t="shared" si="35"/>
        <v>801593563.48305309</v>
      </c>
      <c r="AC78" s="225">
        <f t="shared" si="35"/>
        <v>1794988404.3</v>
      </c>
      <c r="AD78" s="225">
        <f t="shared" si="35"/>
        <v>2871738483.9400001</v>
      </c>
      <c r="AE78" s="225">
        <f t="shared" ref="AE78:AF78" si="36">AE17</f>
        <v>4053729060.3400002</v>
      </c>
      <c r="AF78" s="225">
        <f t="shared" si="36"/>
        <v>1066492795.7800001</v>
      </c>
      <c r="AG78" s="225">
        <f t="shared" ref="AG78:AH78" si="37">AG17</f>
        <v>2422378181.4200001</v>
      </c>
      <c r="AH78" s="225">
        <f t="shared" si="37"/>
        <v>3696493000</v>
      </c>
      <c r="AI78" s="225">
        <f t="shared" ref="AI78" si="38">AI17</f>
        <v>5035536580.2399988</v>
      </c>
      <c r="AJ78" s="76"/>
      <c r="AK78" s="93">
        <v>204430.63219999999</v>
      </c>
      <c r="AL78" s="93">
        <v>413011.24388000002</v>
      </c>
      <c r="AM78" s="93">
        <v>641921.03581000003</v>
      </c>
      <c r="AN78" s="93">
        <v>894668</v>
      </c>
      <c r="AO78" s="93">
        <v>249418</v>
      </c>
      <c r="AP78" s="93">
        <v>498035.78899999999</v>
      </c>
      <c r="AQ78" s="93">
        <v>857617</v>
      </c>
      <c r="AR78" s="93">
        <v>1210688</v>
      </c>
      <c r="AS78" s="93">
        <v>359982</v>
      </c>
      <c r="AT78" s="93">
        <v>722714</v>
      </c>
      <c r="AU78" s="93">
        <v>1113285</v>
      </c>
      <c r="AV78" s="93">
        <v>1507179</v>
      </c>
      <c r="AW78" s="93">
        <v>387734</v>
      </c>
      <c r="AX78" s="93">
        <v>781763</v>
      </c>
      <c r="AY78" s="93">
        <v>1204084</v>
      </c>
      <c r="AZ78" s="93">
        <v>1628340</v>
      </c>
      <c r="BA78" s="93">
        <v>420914</v>
      </c>
      <c r="BB78" s="93">
        <v>842739</v>
      </c>
      <c r="BC78" s="93">
        <v>1289475</v>
      </c>
      <c r="BD78" s="93">
        <v>1732572</v>
      </c>
      <c r="BE78" s="93">
        <v>446711</v>
      </c>
      <c r="BF78" s="93">
        <v>879022</v>
      </c>
      <c r="BG78" s="93">
        <v>1359351</v>
      </c>
      <c r="BH78" s="93">
        <v>1838712</v>
      </c>
      <c r="BI78" s="93">
        <v>481893</v>
      </c>
      <c r="BJ78" s="93">
        <v>958766</v>
      </c>
      <c r="BK78" s="93">
        <v>1415990</v>
      </c>
      <c r="BL78" s="93">
        <v>1904493</v>
      </c>
      <c r="BM78" s="93">
        <f t="shared" si="2"/>
        <v>460770</v>
      </c>
      <c r="BN78" s="93">
        <v>917620</v>
      </c>
      <c r="BO78" s="93">
        <v>1319899</v>
      </c>
      <c r="BP78" s="93">
        <v>1692569.19786</v>
      </c>
      <c r="BQ78" s="93">
        <v>403228.67469000001</v>
      </c>
      <c r="BR78" s="93">
        <v>804345.61621000001</v>
      </c>
      <c r="BS78" s="203">
        <v>1174471856.2800002</v>
      </c>
      <c r="BT78" s="203">
        <v>1551742161.8300002</v>
      </c>
      <c r="BU78" s="225">
        <v>412584672.00999999</v>
      </c>
      <c r="BV78" s="225">
        <v>841046624.47000003</v>
      </c>
      <c r="BW78" s="225">
        <v>1264911439.3299999</v>
      </c>
      <c r="BX78" s="225">
        <v>1688004152.8</v>
      </c>
      <c r="BY78" s="225">
        <v>426737067.23000002</v>
      </c>
      <c r="BZ78" s="225">
        <v>869080949.96999991</v>
      </c>
      <c r="CA78" s="225">
        <v>1414674660</v>
      </c>
      <c r="CB78" s="225">
        <v>2019631287.9799998</v>
      </c>
      <c r="CC78" s="225">
        <v>578164422.62</v>
      </c>
      <c r="CD78" s="225">
        <v>1192768752.0799999</v>
      </c>
      <c r="CE78" s="225">
        <v>1835713924.49</v>
      </c>
      <c r="CF78" s="225">
        <v>2453056894.6900001</v>
      </c>
      <c r="CG78" s="225">
        <v>648865636.43180895</v>
      </c>
      <c r="CH78" s="225">
        <v>1335597491.4736199</v>
      </c>
      <c r="CI78" s="225">
        <v>1998213638.3379102</v>
      </c>
      <c r="CJ78" s="225">
        <v>2680896445.9200001</v>
      </c>
      <c r="CK78" s="225">
        <v>639929544.254287</v>
      </c>
      <c r="CL78" s="225">
        <v>1284479978.8799999</v>
      </c>
      <c r="CM78" s="225">
        <v>1939269327.75</v>
      </c>
      <c r="CN78" s="225">
        <v>2585137147.7800002</v>
      </c>
      <c r="CO78" s="225">
        <v>663300171.33000004</v>
      </c>
      <c r="CP78" s="225">
        <f t="shared" si="3"/>
        <v>1352135415.46</v>
      </c>
      <c r="CQ78" s="225">
        <f t="shared" si="3"/>
        <v>2075498472.96</v>
      </c>
      <c r="CR78" s="225">
        <f t="shared" ref="CR78" si="39">CR17</f>
        <v>2791795095.4699998</v>
      </c>
      <c r="CS78" s="39"/>
    </row>
    <row r="79" spans="1:97" s="41" customFormat="1">
      <c r="A79" s="39"/>
      <c r="B79" s="23"/>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76"/>
      <c r="AK79" s="48"/>
      <c r="AL79" s="48"/>
      <c r="AM79" s="48"/>
      <c r="AN79" s="48"/>
      <c r="AO79" s="48"/>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U79" s="241"/>
      <c r="BV79" s="241"/>
      <c r="BW79" s="59"/>
      <c r="BX79" s="59"/>
      <c r="BY79" s="59"/>
      <c r="BZ79" s="59"/>
      <c r="CA79" s="59"/>
      <c r="CB79" s="59"/>
      <c r="CC79" s="242"/>
      <c r="CD79" s="242"/>
      <c r="CE79" s="242"/>
      <c r="CF79" s="242"/>
      <c r="CG79" s="242"/>
      <c r="CH79" s="242"/>
      <c r="CI79" s="242"/>
      <c r="CJ79" s="242"/>
      <c r="CK79" s="242"/>
      <c r="CL79" s="242"/>
      <c r="CM79" s="242"/>
      <c r="CN79" s="242"/>
      <c r="CO79" s="242"/>
      <c r="CP79" s="242"/>
      <c r="CQ79" s="242"/>
      <c r="CR79" s="242"/>
      <c r="CS79" s="39"/>
    </row>
    <row r="80" spans="1:97" s="41" customFormat="1">
      <c r="A80" s="39"/>
      <c r="B80" s="115" t="s">
        <v>221</v>
      </c>
      <c r="C80" s="116">
        <v>-37223</v>
      </c>
      <c r="D80" s="116">
        <v>-38157.712989999993</v>
      </c>
      <c r="E80" s="116">
        <v>-80327</v>
      </c>
      <c r="F80" s="116">
        <v>-120747.10800000001</v>
      </c>
      <c r="G80" s="116">
        <v>-173054.97538000002</v>
      </c>
      <c r="H80" s="116">
        <v>-41301.673640000001</v>
      </c>
      <c r="I80" s="116">
        <v>-86726</v>
      </c>
      <c r="J80" s="200">
        <v>-143517347.56</v>
      </c>
      <c r="K80" s="200">
        <v>-189882000</v>
      </c>
      <c r="L80" s="200">
        <f>'[17]DRE IFRS e REG'!$U$40</f>
        <v>-74922000</v>
      </c>
      <c r="M80" s="200">
        <v>-143161371.54000002</v>
      </c>
      <c r="N80" s="200">
        <v>-223239970.44999999</v>
      </c>
      <c r="O80" s="200">
        <v>-313324826.04000002</v>
      </c>
      <c r="P80" s="200">
        <v>-69133800.930000007</v>
      </c>
      <c r="Q80" s="200">
        <f t="shared" ref="Q80:AD80" si="40">Q19</f>
        <v>-136653535.97999999</v>
      </c>
      <c r="R80" s="200">
        <f t="shared" si="40"/>
        <v>-224692470.84999999</v>
      </c>
      <c r="S80" s="200">
        <f t="shared" si="40"/>
        <v>-295803178.38</v>
      </c>
      <c r="T80" s="200">
        <f t="shared" si="40"/>
        <v>-65435660.259999998</v>
      </c>
      <c r="U80" s="200">
        <f t="shared" si="40"/>
        <v>-132240170.67</v>
      </c>
      <c r="V80" s="200">
        <f t="shared" si="40"/>
        <v>-178841202.18000001</v>
      </c>
      <c r="W80" s="200">
        <f t="shared" si="40"/>
        <v>-252891395.44</v>
      </c>
      <c r="X80" s="200">
        <f t="shared" si="40"/>
        <v>-65261417.910186313</v>
      </c>
      <c r="Y80" s="200">
        <f t="shared" si="40"/>
        <v>-129259535.46579471</v>
      </c>
      <c r="Z80" s="200">
        <f t="shared" si="40"/>
        <v>-192718451.48461699</v>
      </c>
      <c r="AA80" s="200">
        <f t="shared" si="40"/>
        <v>-332506357.75</v>
      </c>
      <c r="AB80" s="200">
        <f t="shared" si="40"/>
        <v>-72107736.359719604</v>
      </c>
      <c r="AC80" s="200">
        <f t="shared" si="40"/>
        <v>-154396872.11000001</v>
      </c>
      <c r="AD80" s="200">
        <f t="shared" si="40"/>
        <v>-240156423.06</v>
      </c>
      <c r="AE80" s="200">
        <f t="shared" ref="AE80:AF80" si="41">AE19</f>
        <v>-335590172.88</v>
      </c>
      <c r="AF80" s="200">
        <f t="shared" si="41"/>
        <v>-83599260.340000004</v>
      </c>
      <c r="AG80" s="200">
        <f t="shared" ref="AG80:AH80" si="42">AG19</f>
        <v>-177655696.05000001</v>
      </c>
      <c r="AH80" s="200">
        <f t="shared" si="42"/>
        <v>-271215321.02999997</v>
      </c>
      <c r="AI80" s="200">
        <f t="shared" ref="AI80" si="43">AI19</f>
        <v>-411424098.06999999</v>
      </c>
      <c r="AJ80" s="76"/>
      <c r="AK80" s="116">
        <v>-15797</v>
      </c>
      <c r="AL80" s="116">
        <v>-31568</v>
      </c>
      <c r="AM80" s="116">
        <v>-48937</v>
      </c>
      <c r="AN80" s="116">
        <v>-66540</v>
      </c>
      <c r="AO80" s="116">
        <v>-18197</v>
      </c>
      <c r="AP80" s="116">
        <v>-36544.187999999995</v>
      </c>
      <c r="AQ80" s="116">
        <v>-66117</v>
      </c>
      <c r="AR80" s="116">
        <v>-95920</v>
      </c>
      <c r="AS80" s="116">
        <v>-29933</v>
      </c>
      <c r="AT80" s="116">
        <v>-59322</v>
      </c>
      <c r="AU80" s="116">
        <v>-90396</v>
      </c>
      <c r="AV80" s="116">
        <v>-121039</v>
      </c>
      <c r="AW80" s="116">
        <v>-30441</v>
      </c>
      <c r="AX80" s="116">
        <v>-61616</v>
      </c>
      <c r="AY80" s="116">
        <v>-98788</v>
      </c>
      <c r="AZ80" s="116">
        <v>-132736</v>
      </c>
      <c r="BA80" s="116">
        <v>-38337</v>
      </c>
      <c r="BB80" s="116">
        <v>-76613</v>
      </c>
      <c r="BC80" s="116">
        <v>-113848</v>
      </c>
      <c r="BD80" s="116">
        <v>-154155</v>
      </c>
      <c r="BE80" s="116">
        <v>-39442</v>
      </c>
      <c r="BF80" s="116">
        <v>-79749</v>
      </c>
      <c r="BG80" s="116">
        <v>-123352</v>
      </c>
      <c r="BH80" s="116">
        <v>-166024</v>
      </c>
      <c r="BI80" s="116">
        <v>-42870</v>
      </c>
      <c r="BJ80" s="116">
        <v>-86514</v>
      </c>
      <c r="BK80" s="116">
        <v>-126718</v>
      </c>
      <c r="BL80" s="116">
        <v>-169591</v>
      </c>
      <c r="BM80" s="116">
        <f>BM19</f>
        <v>-42186</v>
      </c>
      <c r="BN80" s="116">
        <v>-85091</v>
      </c>
      <c r="BO80" s="116">
        <v>-125199</v>
      </c>
      <c r="BP80" s="116">
        <v>-165909</v>
      </c>
      <c r="BQ80" s="116">
        <v>-40568.275420000005</v>
      </c>
      <c r="BR80" s="116">
        <v>-81495.557249999998</v>
      </c>
      <c r="BS80" s="200">
        <v>-119730929.53</v>
      </c>
      <c r="BT80" s="200">
        <v>-157537764.75</v>
      </c>
      <c r="BU80" s="224">
        <v>-39776908.719999999</v>
      </c>
      <c r="BV80" s="224">
        <v>-82514144.870000005</v>
      </c>
      <c r="BW80" s="200">
        <v>-123062889.98</v>
      </c>
      <c r="BX80" s="200">
        <v>-163210021.44</v>
      </c>
      <c r="BY80" s="200">
        <v>-40336553.899999999</v>
      </c>
      <c r="BZ80" s="200">
        <v>-80304709.939999998</v>
      </c>
      <c r="CA80" s="200">
        <v>-128394855.44</v>
      </c>
      <c r="CB80" s="200">
        <v>-182491155.37</v>
      </c>
      <c r="CC80" s="224">
        <v>-52037749.280000001</v>
      </c>
      <c r="CD80" s="224">
        <v>-106567057.54000001</v>
      </c>
      <c r="CE80" s="224">
        <v>-165646685.13999999</v>
      </c>
      <c r="CF80" s="224">
        <v>-224875449.54000002</v>
      </c>
      <c r="CG80" s="224">
        <v>-59343407.29161381</v>
      </c>
      <c r="CH80" s="224">
        <v>-121614277.45322761</v>
      </c>
      <c r="CI80" s="224">
        <v>-185847833.97744</v>
      </c>
      <c r="CJ80" s="224">
        <v>-251209821.15000004</v>
      </c>
      <c r="CK80" s="224">
        <v>-64068591.834212415</v>
      </c>
      <c r="CL80" s="224">
        <v>-128948089.55000001</v>
      </c>
      <c r="CM80" s="224">
        <v>-191191210.41</v>
      </c>
      <c r="CN80" s="224">
        <v>-256066946.06999999</v>
      </c>
      <c r="CO80" s="224">
        <v>-65371842.260000005</v>
      </c>
      <c r="CP80" s="224">
        <f>CP19</f>
        <v>-132947622.19</v>
      </c>
      <c r="CQ80" s="224">
        <f>CQ19</f>
        <v>-205838000</v>
      </c>
      <c r="CR80" s="224">
        <f>CR19</f>
        <v>-278450839.63999999</v>
      </c>
      <c r="CS80" s="39"/>
    </row>
    <row r="81" spans="1:97" s="41" customFormat="1">
      <c r="A81" s="39"/>
      <c r="B81" s="23"/>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76"/>
      <c r="AK81" s="48"/>
      <c r="AL81" s="48"/>
      <c r="AM81" s="48"/>
      <c r="AN81" s="48"/>
      <c r="AO81" s="48"/>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242"/>
      <c r="BV81" s="242"/>
      <c r="BW81" s="59"/>
      <c r="BX81" s="59"/>
      <c r="BY81" s="59"/>
      <c r="BZ81" s="59"/>
      <c r="CA81" s="59"/>
      <c r="CB81" s="59"/>
      <c r="CC81" s="242"/>
      <c r="CD81" s="242"/>
      <c r="CE81" s="242"/>
      <c r="CF81" s="242"/>
      <c r="CG81" s="242"/>
      <c r="CH81" s="242"/>
      <c r="CI81" s="242"/>
      <c r="CJ81" s="242"/>
      <c r="CK81" s="242"/>
      <c r="CL81" s="242"/>
      <c r="CM81" s="242"/>
      <c r="CN81" s="242"/>
      <c r="CO81" s="242"/>
      <c r="CP81" s="242"/>
      <c r="CQ81" s="242"/>
      <c r="CR81" s="242"/>
      <c r="CS81" s="39"/>
    </row>
    <row r="82" spans="1:97" s="41" customFormat="1">
      <c r="A82" s="39"/>
      <c r="B82" s="92" t="s">
        <v>567</v>
      </c>
      <c r="C82" s="93">
        <v>316705</v>
      </c>
      <c r="D82" s="93">
        <v>333966</v>
      </c>
      <c r="E82" s="93">
        <v>708230</v>
      </c>
      <c r="F82" s="93">
        <v>1071119.8219999999</v>
      </c>
      <c r="G82" s="93">
        <v>1635237</v>
      </c>
      <c r="H82" s="93">
        <v>342249.39981999999</v>
      </c>
      <c r="I82" s="93">
        <v>769743</v>
      </c>
      <c r="J82" s="203">
        <v>1367496369.8299999</v>
      </c>
      <c r="K82" s="203">
        <v>1839990001</v>
      </c>
      <c r="L82" s="203">
        <f>'[17]DRE IFRS e REG'!$U$41</f>
        <v>760069024.29999995</v>
      </c>
      <c r="M82" s="203">
        <v>1446071110.8099997</v>
      </c>
      <c r="N82" s="203">
        <v>2387292029.5500002</v>
      </c>
      <c r="O82" s="203">
        <v>3561286780.2000003</v>
      </c>
      <c r="P82" s="203">
        <v>908448869.76999998</v>
      </c>
      <c r="Q82" s="203">
        <f t="shared" ref="Q82:AD82" si="44">Q21</f>
        <v>1812770017.2999997</v>
      </c>
      <c r="R82" s="203">
        <f t="shared" si="44"/>
        <v>2755091991.1599998</v>
      </c>
      <c r="S82" s="203">
        <f t="shared" si="44"/>
        <v>3472050276.6599998</v>
      </c>
      <c r="T82" s="203">
        <f t="shared" si="44"/>
        <v>795645919.23000002</v>
      </c>
      <c r="U82" s="203">
        <f t="shared" si="44"/>
        <v>1643367549.8899999</v>
      </c>
      <c r="V82" s="203">
        <f t="shared" si="44"/>
        <v>2107159722.01</v>
      </c>
      <c r="W82" s="203">
        <f t="shared" si="44"/>
        <v>2616516424.7399998</v>
      </c>
      <c r="X82" s="203">
        <f t="shared" si="44"/>
        <v>689799117.45016003</v>
      </c>
      <c r="Y82" s="203">
        <f t="shared" si="44"/>
        <v>1372301639.5438452</v>
      </c>
      <c r="Z82" s="203">
        <f t="shared" si="44"/>
        <v>2061265246.2078526</v>
      </c>
      <c r="AA82" s="203">
        <f t="shared" si="44"/>
        <v>3362115666.6200004</v>
      </c>
      <c r="AB82" s="203">
        <f t="shared" si="44"/>
        <v>729485827.12333357</v>
      </c>
      <c r="AC82" s="203">
        <f t="shared" si="44"/>
        <v>1640591532.1900001</v>
      </c>
      <c r="AD82" s="203">
        <f t="shared" si="44"/>
        <v>2631582060.8800001</v>
      </c>
      <c r="AE82" s="203">
        <f t="shared" ref="AE82:AF82" si="45">AE21</f>
        <v>3718138887.46</v>
      </c>
      <c r="AF82" s="203">
        <f t="shared" si="45"/>
        <v>982893535.44000006</v>
      </c>
      <c r="AG82" s="203">
        <f t="shared" ref="AG82:AH82" si="46">AG21</f>
        <v>2244722485.3699999</v>
      </c>
      <c r="AH82" s="203">
        <f t="shared" si="46"/>
        <v>3425277678.9700003</v>
      </c>
      <c r="AI82" s="203">
        <f t="shared" ref="AI82" si="47">AI21</f>
        <v>4624112482.1699991</v>
      </c>
      <c r="AJ82" s="76"/>
      <c r="AK82" s="93">
        <v>188633.63219999999</v>
      </c>
      <c r="AL82" s="93">
        <v>381443.24388000002</v>
      </c>
      <c r="AM82" s="93">
        <v>592984.03581000003</v>
      </c>
      <c r="AN82" s="93">
        <v>828128</v>
      </c>
      <c r="AO82" s="93">
        <v>231221</v>
      </c>
      <c r="AP82" s="93">
        <v>461491.60100000002</v>
      </c>
      <c r="AQ82" s="93">
        <v>791500</v>
      </c>
      <c r="AR82" s="93">
        <v>1114768</v>
      </c>
      <c r="AS82" s="93">
        <v>330049</v>
      </c>
      <c r="AT82" s="93">
        <v>663392</v>
      </c>
      <c r="AU82" s="93">
        <v>1022889</v>
      </c>
      <c r="AV82" s="93">
        <v>1386140</v>
      </c>
      <c r="AW82" s="93">
        <v>357293</v>
      </c>
      <c r="AX82" s="93">
        <v>720147</v>
      </c>
      <c r="AY82" s="93">
        <v>1105296</v>
      </c>
      <c r="AZ82" s="93">
        <v>1495604</v>
      </c>
      <c r="BA82" s="93">
        <v>382577</v>
      </c>
      <c r="BB82" s="93">
        <v>766126</v>
      </c>
      <c r="BC82" s="93">
        <v>1175627</v>
      </c>
      <c r="BD82" s="93">
        <v>1578417</v>
      </c>
      <c r="BE82" s="93">
        <v>407269</v>
      </c>
      <c r="BF82" s="93">
        <v>799273</v>
      </c>
      <c r="BG82" s="93">
        <v>1235999</v>
      </c>
      <c r="BH82" s="93">
        <v>1672688</v>
      </c>
      <c r="BI82" s="93">
        <v>439023</v>
      </c>
      <c r="BJ82" s="93">
        <v>872252</v>
      </c>
      <c r="BK82" s="93">
        <v>1289272</v>
      </c>
      <c r="BL82" s="93">
        <v>1734902</v>
      </c>
      <c r="BM82" s="93">
        <f>BM21</f>
        <v>418584</v>
      </c>
      <c r="BN82" s="93">
        <v>832529</v>
      </c>
      <c r="BO82" s="93">
        <v>1194701.3870000001</v>
      </c>
      <c r="BP82" s="93">
        <v>1526660.4636200001</v>
      </c>
      <c r="BQ82" s="93">
        <v>362660.39926999999</v>
      </c>
      <c r="BR82" s="93">
        <v>722850.05896000005</v>
      </c>
      <c r="BS82" s="203">
        <v>1054740926.7500002</v>
      </c>
      <c r="BT82" s="203">
        <v>1394204397.0800002</v>
      </c>
      <c r="BU82" s="225">
        <v>372807763.28999996</v>
      </c>
      <c r="BV82" s="225">
        <v>758532479.60000002</v>
      </c>
      <c r="BW82" s="203">
        <v>1141847549.3499999</v>
      </c>
      <c r="BX82" s="203">
        <v>1524794000</v>
      </c>
      <c r="BY82" s="203">
        <v>386400513.33000004</v>
      </c>
      <c r="BZ82" s="203">
        <v>788776240.02999997</v>
      </c>
      <c r="CA82" s="203">
        <v>1286279804.5599999</v>
      </c>
      <c r="CB82" s="203">
        <v>1837140132.6099997</v>
      </c>
      <c r="CC82" s="225">
        <v>526126673.34000003</v>
      </c>
      <c r="CD82" s="225">
        <v>1086201694.54</v>
      </c>
      <c r="CE82" s="225">
        <v>1670067239.3499999</v>
      </c>
      <c r="CF82" s="225">
        <v>2228181445.1500001</v>
      </c>
      <c r="CG82" s="225">
        <v>589522229.14019525</v>
      </c>
      <c r="CH82" s="225">
        <v>1213983214.0203924</v>
      </c>
      <c r="CI82" s="225">
        <v>1812365804.3604703</v>
      </c>
      <c r="CJ82" s="225">
        <v>2429686624.77</v>
      </c>
      <c r="CK82" s="225">
        <v>575860952.4200747</v>
      </c>
      <c r="CL82" s="225">
        <v>1155531889.3299999</v>
      </c>
      <c r="CM82" s="225">
        <v>1748078117.3399999</v>
      </c>
      <c r="CN82" s="225">
        <v>2329070201.71</v>
      </c>
      <c r="CO82" s="225">
        <v>597928329.07000005</v>
      </c>
      <c r="CP82" s="225">
        <f>CP21</f>
        <v>1219187793.27</v>
      </c>
      <c r="CQ82" s="225">
        <f>CQ21</f>
        <v>1869660472.96</v>
      </c>
      <c r="CR82" s="225">
        <f>CR21</f>
        <v>2513344255.8299999</v>
      </c>
      <c r="CS82" s="39"/>
    </row>
    <row r="83" spans="1:97" s="41" customFormat="1" ht="11.25" customHeight="1">
      <c r="A83" s="39"/>
      <c r="B83" s="23"/>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76"/>
      <c r="AK83" s="59"/>
      <c r="AL83" s="59"/>
      <c r="AM83" s="59"/>
      <c r="AN83" s="59"/>
      <c r="AO83" s="54"/>
      <c r="AP83" s="55"/>
      <c r="AQ83" s="59"/>
      <c r="AR83" s="59"/>
      <c r="AS83" s="59"/>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243"/>
      <c r="BV83" s="243"/>
      <c r="BW83" s="54"/>
      <c r="BX83" s="54"/>
      <c r="BY83" s="54"/>
      <c r="BZ83" s="54"/>
      <c r="CA83" s="54"/>
      <c r="CB83" s="54"/>
      <c r="CC83" s="243"/>
      <c r="CD83" s="243"/>
      <c r="CE83" s="243"/>
      <c r="CF83" s="243"/>
      <c r="CG83" s="243"/>
      <c r="CH83" s="243"/>
      <c r="CI83" s="243"/>
      <c r="CJ83" s="243"/>
      <c r="CK83" s="243"/>
      <c r="CL83" s="243"/>
      <c r="CM83" s="243"/>
      <c r="CN83" s="243"/>
      <c r="CO83" s="243"/>
      <c r="CP83" s="243"/>
      <c r="CQ83" s="243"/>
      <c r="CR83" s="243"/>
      <c r="CS83" s="39"/>
    </row>
    <row r="84" spans="1:97" s="41" customFormat="1">
      <c r="A84" s="39"/>
      <c r="B84" s="117" t="s">
        <v>751</v>
      </c>
      <c r="C84" s="122">
        <v>-65208</v>
      </c>
      <c r="D84" s="122">
        <v>-70343.138539999985</v>
      </c>
      <c r="E84" s="122">
        <v>-156933</v>
      </c>
      <c r="F84" s="122">
        <v>-258451.40299999999</v>
      </c>
      <c r="G84" s="122">
        <v>-506639.45475999999</v>
      </c>
      <c r="H84" s="122">
        <v>-116551</v>
      </c>
      <c r="I84" s="122">
        <v>-230931</v>
      </c>
      <c r="J84" s="202">
        <v>-456361986.09000003</v>
      </c>
      <c r="K84" s="202">
        <v>-706112712.64999998</v>
      </c>
      <c r="L84" s="202">
        <v>-255968617.02000001</v>
      </c>
      <c r="M84" s="202">
        <v>-575689835.80999994</v>
      </c>
      <c r="N84" s="202">
        <v>-863332031.29999995</v>
      </c>
      <c r="O84" s="202">
        <v>-1200523409.6999998</v>
      </c>
      <c r="P84" s="202">
        <v>-239660535.22999999</v>
      </c>
      <c r="Q84" s="202">
        <f t="shared" ref="Q84:AD84" si="48">Q23</f>
        <v>-409089921.94</v>
      </c>
      <c r="R84" s="202">
        <f t="shared" si="48"/>
        <v>-643593050.40999997</v>
      </c>
      <c r="S84" s="202">
        <f t="shared" si="48"/>
        <v>-818231396.24000001</v>
      </c>
      <c r="T84" s="202">
        <f t="shared" si="48"/>
        <v>-111012761.04000001</v>
      </c>
      <c r="U84" s="202">
        <f t="shared" si="48"/>
        <v>-259681819.08999994</v>
      </c>
      <c r="V84" s="202">
        <f t="shared" si="48"/>
        <v>-444857323.93999994</v>
      </c>
      <c r="W84" s="202">
        <f t="shared" si="48"/>
        <v>-740114518.61000001</v>
      </c>
      <c r="X84" s="202">
        <f t="shared" si="48"/>
        <v>-150703029.24000001</v>
      </c>
      <c r="Y84" s="202">
        <f t="shared" si="48"/>
        <v>-439939284.73000002</v>
      </c>
      <c r="Z84" s="202">
        <f t="shared" si="48"/>
        <v>-730792853.68000007</v>
      </c>
      <c r="AA84" s="202">
        <f t="shared" si="48"/>
        <v>-1454550055.95</v>
      </c>
      <c r="AB84" s="202">
        <f t="shared" si="48"/>
        <v>-177782300.77999997</v>
      </c>
      <c r="AC84" s="202">
        <f t="shared" si="48"/>
        <v>-574230595.82999992</v>
      </c>
      <c r="AD84" s="202">
        <f t="shared" si="48"/>
        <v>-1014272412.7099999</v>
      </c>
      <c r="AE84" s="202">
        <f t="shared" ref="AE84:AF84" si="49">AE23</f>
        <v>-1518910180.5</v>
      </c>
      <c r="AF84" s="202">
        <f t="shared" si="49"/>
        <v>-377746190.37</v>
      </c>
      <c r="AG84" s="202">
        <f t="shared" ref="AG84:AH84" si="50">AG23</f>
        <v>-976215458.47000003</v>
      </c>
      <c r="AH84" s="202">
        <f t="shared" si="50"/>
        <v>-1700886858.3299999</v>
      </c>
      <c r="AI84" s="202">
        <f t="shared" ref="AI84" si="51">AI23</f>
        <v>-2345018874.2599998</v>
      </c>
      <c r="AJ84" s="76"/>
      <c r="AK84" s="122">
        <v>-46784</v>
      </c>
      <c r="AL84" s="122">
        <v>-95665</v>
      </c>
      <c r="AM84" s="122">
        <v>-148022</v>
      </c>
      <c r="AN84" s="122">
        <v>-208271</v>
      </c>
      <c r="AO84" s="122">
        <v>-57673</v>
      </c>
      <c r="AP84" s="122">
        <v>-117926.31</v>
      </c>
      <c r="AQ84" s="122">
        <v>-205881</v>
      </c>
      <c r="AR84" s="122">
        <v>-298220</v>
      </c>
      <c r="AS84" s="122">
        <v>-89809</v>
      </c>
      <c r="AT84" s="122">
        <v>-184712</v>
      </c>
      <c r="AU84" s="122">
        <v>-279248</v>
      </c>
      <c r="AV84" s="122">
        <v>-376655</v>
      </c>
      <c r="AW84" s="122">
        <v>-86551</v>
      </c>
      <c r="AX84" s="122">
        <v>-233129</v>
      </c>
      <c r="AY84" s="122">
        <v>-325891</v>
      </c>
      <c r="AZ84" s="122">
        <v>-355845</v>
      </c>
      <c r="BA84" s="122">
        <v>-88864</v>
      </c>
      <c r="BB84" s="122">
        <v>-178953</v>
      </c>
      <c r="BC84" s="122">
        <v>-271674</v>
      </c>
      <c r="BD84" s="122">
        <v>-369419</v>
      </c>
      <c r="BE84" s="122">
        <v>-89913</v>
      </c>
      <c r="BF84" s="122">
        <v>-190826</v>
      </c>
      <c r="BG84" s="122">
        <v>-282279</v>
      </c>
      <c r="BH84" s="122">
        <v>-381147</v>
      </c>
      <c r="BI84" s="122">
        <v>-91203</v>
      </c>
      <c r="BJ84" s="122">
        <v>-186439</v>
      </c>
      <c r="BK84" s="122">
        <v>-288109</v>
      </c>
      <c r="BL84" s="122">
        <v>-387440</v>
      </c>
      <c r="BM84" s="122">
        <f t="shared" ref="BM84:BM94" si="52">BM23</f>
        <v>-92399</v>
      </c>
      <c r="BN84" s="122">
        <v>-192417</v>
      </c>
      <c r="BO84" s="122">
        <v>-292809.96899999998</v>
      </c>
      <c r="BP84" s="122">
        <v>-413459</v>
      </c>
      <c r="BQ84" s="122">
        <v>-99435.749370000005</v>
      </c>
      <c r="BR84" s="122">
        <v>-198586.57047999999</v>
      </c>
      <c r="BS84" s="202">
        <v>-304727545.41000003</v>
      </c>
      <c r="BT84" s="202">
        <v>-435728043.40000004</v>
      </c>
      <c r="BU84" s="244">
        <v>-117263405.78999999</v>
      </c>
      <c r="BV84" s="244">
        <v>-246701093.72999999</v>
      </c>
      <c r="BW84" s="202">
        <v>-374268460.16999996</v>
      </c>
      <c r="BX84" s="202">
        <v>-517826909.70000005</v>
      </c>
      <c r="BY84" s="202">
        <v>-132785766.88999999</v>
      </c>
      <c r="BZ84" s="202">
        <v>-268383221.06</v>
      </c>
      <c r="CA84" s="202">
        <v>-409143294.04999995</v>
      </c>
      <c r="CB84" s="202">
        <v>-581824411.84000003</v>
      </c>
      <c r="CC84" s="244">
        <v>-143129350.49000001</v>
      </c>
      <c r="CD84" s="244">
        <v>-310330770.40999997</v>
      </c>
      <c r="CE84" s="244">
        <v>-468938191.64999998</v>
      </c>
      <c r="CF84" s="244">
        <v>-634700391.73000002</v>
      </c>
      <c r="CG84" s="244">
        <v>-149861961.94</v>
      </c>
      <c r="CH84" s="244">
        <v>-341225010.14999998</v>
      </c>
      <c r="CI84" s="244">
        <v>-541336197.42999995</v>
      </c>
      <c r="CJ84" s="244">
        <v>-719550075.19000006</v>
      </c>
      <c r="CK84" s="244">
        <v>-187318327.67000002</v>
      </c>
      <c r="CL84" s="244">
        <v>-369134133.25999999</v>
      </c>
      <c r="CM84" s="244">
        <v>-561036169.43000007</v>
      </c>
      <c r="CN84" s="244">
        <v>-819338528.43000007</v>
      </c>
      <c r="CO84" s="244">
        <v>-178686726.09999999</v>
      </c>
      <c r="CP84" s="244">
        <f t="shared" ref="CP84:CQ91" si="53">CP23</f>
        <v>-380372456.89999998</v>
      </c>
      <c r="CQ84" s="244">
        <f t="shared" si="53"/>
        <v>-323854000</v>
      </c>
      <c r="CR84" s="244">
        <f t="shared" ref="CR84" si="54">CR23</f>
        <v>-863473730.60000002</v>
      </c>
      <c r="CS84" s="39"/>
    </row>
    <row r="85" spans="1:97" s="41" customFormat="1">
      <c r="A85" s="39"/>
      <c r="B85" s="22" t="s">
        <v>569</v>
      </c>
      <c r="C85" s="55">
        <v>-29564</v>
      </c>
      <c r="D85" s="55">
        <v>-29564.254989999998</v>
      </c>
      <c r="E85" s="55">
        <v>-61411</v>
      </c>
      <c r="F85" s="55">
        <v>-92212.928</v>
      </c>
      <c r="G85" s="55">
        <v>-123552.04586</v>
      </c>
      <c r="H85" s="55">
        <v>-32742</v>
      </c>
      <c r="I85" s="55">
        <v>-62572</v>
      </c>
      <c r="J85" s="199">
        <v>-98093972.620000005</v>
      </c>
      <c r="K85" s="199">
        <v>-134324128.59999999</v>
      </c>
      <c r="L85" s="199">
        <v>-38604946.939999998</v>
      </c>
      <c r="M85" s="199">
        <v>-79725230.420000002</v>
      </c>
      <c r="N85" s="199">
        <v>-122912203.23999999</v>
      </c>
      <c r="O85" s="199">
        <v>-166615656.62</v>
      </c>
      <c r="P85" s="199">
        <v>-42841537.619999997</v>
      </c>
      <c r="Q85" s="199">
        <f t="shared" ref="Q85:AD85" si="55">Q24</f>
        <v>-86143832.219999999</v>
      </c>
      <c r="R85" s="199">
        <f t="shared" si="55"/>
        <v>-134308575.53999999</v>
      </c>
      <c r="S85" s="199">
        <f t="shared" si="55"/>
        <v>-183009349.24000001</v>
      </c>
      <c r="T85" s="199">
        <f t="shared" si="55"/>
        <v>-49244862.159999996</v>
      </c>
      <c r="U85" s="199">
        <f t="shared" si="55"/>
        <v>-98478365.569999993</v>
      </c>
      <c r="V85" s="199">
        <f t="shared" si="55"/>
        <v>-155783537.88999999</v>
      </c>
      <c r="W85" s="199">
        <f t="shared" si="55"/>
        <v>-210244329.53999999</v>
      </c>
      <c r="X85" s="199">
        <f t="shared" si="55"/>
        <v>-53054688.609999999</v>
      </c>
      <c r="Y85" s="199">
        <f t="shared" si="55"/>
        <v>-114789174.56</v>
      </c>
      <c r="Z85" s="199">
        <f t="shared" si="55"/>
        <v>-178734868.72999999</v>
      </c>
      <c r="AA85" s="199">
        <f t="shared" si="55"/>
        <v>-241129232.91</v>
      </c>
      <c r="AB85" s="199">
        <f t="shared" si="55"/>
        <v>-66464856.860000007</v>
      </c>
      <c r="AC85" s="199">
        <f t="shared" si="55"/>
        <v>-128569195.12</v>
      </c>
      <c r="AD85" s="199">
        <f t="shared" si="55"/>
        <v>-192461276.49000001</v>
      </c>
      <c r="AE85" s="199">
        <f t="shared" ref="AE85:AF85" si="56">AE24</f>
        <v>-261799191.11000001</v>
      </c>
      <c r="AF85" s="199">
        <f t="shared" si="56"/>
        <v>-62177979.170000002</v>
      </c>
      <c r="AG85" s="199">
        <f t="shared" ref="AG85:AH85" si="57">AG24</f>
        <v>-125994122.87</v>
      </c>
      <c r="AH85" s="199">
        <f t="shared" si="57"/>
        <v>-192385477.28999999</v>
      </c>
      <c r="AI85" s="199">
        <f t="shared" ref="AI85" si="58">AI24</f>
        <v>-256521722.33000001</v>
      </c>
      <c r="AJ85" s="76"/>
      <c r="AK85" s="55">
        <v>-10742</v>
      </c>
      <c r="AL85" s="55">
        <v>-21197</v>
      </c>
      <c r="AM85" s="55">
        <v>-33023</v>
      </c>
      <c r="AN85" s="55">
        <v>-45541</v>
      </c>
      <c r="AO85" s="55">
        <v>-12550</v>
      </c>
      <c r="AP85" s="55">
        <v>-25383.487999999998</v>
      </c>
      <c r="AQ85" s="55">
        <v>-42023</v>
      </c>
      <c r="AR85" s="55">
        <v>-54397</v>
      </c>
      <c r="AS85" s="55">
        <v>-17186</v>
      </c>
      <c r="AT85" s="55">
        <v>-35156</v>
      </c>
      <c r="AU85" s="55">
        <v>-55619</v>
      </c>
      <c r="AV85" s="55">
        <v>-74001</v>
      </c>
      <c r="AW85" s="55">
        <v>-22671</v>
      </c>
      <c r="AX85" s="55">
        <v>-44206</v>
      </c>
      <c r="AY85" s="55">
        <v>-66725</v>
      </c>
      <c r="AZ85" s="55">
        <v>-92397</v>
      </c>
      <c r="BA85" s="55">
        <v>-23961</v>
      </c>
      <c r="BB85" s="55">
        <v>-47982</v>
      </c>
      <c r="BC85" s="55">
        <v>-73773</v>
      </c>
      <c r="BD85" s="55">
        <v>-98857</v>
      </c>
      <c r="BE85" s="55">
        <v>-28123</v>
      </c>
      <c r="BF85" s="55">
        <v>-58747</v>
      </c>
      <c r="BG85" s="55">
        <v>-84677</v>
      </c>
      <c r="BH85" s="55">
        <v>-110518</v>
      </c>
      <c r="BI85" s="55">
        <v>-30457</v>
      </c>
      <c r="BJ85" s="55">
        <v>-58133</v>
      </c>
      <c r="BK85" s="55">
        <v>-89787</v>
      </c>
      <c r="BL85" s="55">
        <v>-119161</v>
      </c>
      <c r="BM85" s="55">
        <f t="shared" si="52"/>
        <v>-29564</v>
      </c>
      <c r="BN85" s="55">
        <v>-61411</v>
      </c>
      <c r="BO85" s="55">
        <v>-92212.928</v>
      </c>
      <c r="BP85" s="55">
        <v>-123552.04586</v>
      </c>
      <c r="BQ85" s="55">
        <v>-32741.29391</v>
      </c>
      <c r="BR85" s="55">
        <v>-62571.973549999995</v>
      </c>
      <c r="BS85" s="199">
        <v>-98093972.620000005</v>
      </c>
      <c r="BT85" s="199">
        <v>-134324128.59999999</v>
      </c>
      <c r="BU85" s="223">
        <v>-38604946.939999998</v>
      </c>
      <c r="BV85" s="223">
        <v>-79725230.420000002</v>
      </c>
      <c r="BW85" s="199">
        <v>-122912203.23999999</v>
      </c>
      <c r="BX85" s="199">
        <v>-166615656.62</v>
      </c>
      <c r="BY85" s="199">
        <v>-42841537.619999997</v>
      </c>
      <c r="BZ85" s="199">
        <v>-86143832.219999999</v>
      </c>
      <c r="CA85" s="199">
        <v>-134308870.13999999</v>
      </c>
      <c r="CB85" s="199">
        <v>-183009349.24000001</v>
      </c>
      <c r="CC85" s="223">
        <v>-49244862.159999996</v>
      </c>
      <c r="CD85" s="223">
        <v>-98478365.569999993</v>
      </c>
      <c r="CE85" s="223">
        <v>-155783537.88999999</v>
      </c>
      <c r="CF85" s="223">
        <v>-210244329.53999999</v>
      </c>
      <c r="CG85" s="223">
        <v>-53054688.609999999</v>
      </c>
      <c r="CH85" s="223">
        <v>-114789174.56</v>
      </c>
      <c r="CI85" s="223">
        <v>-178734868.72999999</v>
      </c>
      <c r="CJ85" s="223">
        <v>-241129232.91</v>
      </c>
      <c r="CK85" s="223">
        <v>-66464856.860000007</v>
      </c>
      <c r="CL85" s="223">
        <v>-128569195.12</v>
      </c>
      <c r="CM85" s="223">
        <v>-192461276.49000001</v>
      </c>
      <c r="CN85" s="223">
        <v>-261799191.11000001</v>
      </c>
      <c r="CO85" s="223">
        <v>-62177979.170000002</v>
      </c>
      <c r="CP85" s="223">
        <f t="shared" si="53"/>
        <v>-125994122.87</v>
      </c>
      <c r="CQ85" s="223">
        <f t="shared" si="53"/>
        <v>-192385477.28999999</v>
      </c>
      <c r="CR85" s="223">
        <f t="shared" ref="CR85" si="59">CR24</f>
        <v>-256521722.33000001</v>
      </c>
      <c r="CS85" s="39"/>
    </row>
    <row r="86" spans="1:97" s="41" customFormat="1">
      <c r="A86" s="39"/>
      <c r="B86" s="115" t="s">
        <v>570</v>
      </c>
      <c r="C86" s="116">
        <v>-18843</v>
      </c>
      <c r="D86" s="116">
        <v>-23978</v>
      </c>
      <c r="E86" s="116">
        <v>-57170</v>
      </c>
      <c r="F86" s="116">
        <v>-105719.92600000001</v>
      </c>
      <c r="G86" s="116">
        <v>-281116</v>
      </c>
      <c r="H86" s="116">
        <v>-63470</v>
      </c>
      <c r="I86" s="116">
        <v>-126538</v>
      </c>
      <c r="J86" s="200">
        <v>-294533872.56999999</v>
      </c>
      <c r="K86" s="200">
        <v>-477661557.30000001</v>
      </c>
      <c r="L86" s="200">
        <v>-194851028.81999999</v>
      </c>
      <c r="M86" s="200">
        <v>-444647614.88999999</v>
      </c>
      <c r="N86" s="200">
        <v>-665228928.75999999</v>
      </c>
      <c r="O86" s="200">
        <v>-922080052.21000004</v>
      </c>
      <c r="P86" s="200">
        <v>-168580734.19999999</v>
      </c>
      <c r="Q86" s="200">
        <f t="shared" ref="Q86:AD86" si="60">Q25</f>
        <v>-264887543.55000001</v>
      </c>
      <c r="R86" s="200">
        <f t="shared" si="60"/>
        <v>-421274292.39999998</v>
      </c>
      <c r="S86" s="200">
        <f t="shared" si="60"/>
        <v>-501811287.75999999</v>
      </c>
      <c r="T86" s="200">
        <f t="shared" si="60"/>
        <v>-36269408.899999999</v>
      </c>
      <c r="U86" s="200">
        <f t="shared" si="60"/>
        <v>-87589164.459999993</v>
      </c>
      <c r="V86" s="200">
        <f t="shared" si="60"/>
        <v>-185012267.41999999</v>
      </c>
      <c r="W86" s="200">
        <f t="shared" si="60"/>
        <v>-338482361.38</v>
      </c>
      <c r="X86" s="200">
        <f t="shared" si="60"/>
        <v>-73889443.670000017</v>
      </c>
      <c r="Y86" s="200">
        <f t="shared" si="60"/>
        <v>-246639512.06</v>
      </c>
      <c r="Z86" s="200">
        <f t="shared" si="60"/>
        <v>-446453682.87</v>
      </c>
      <c r="AA86" s="200">
        <f t="shared" si="60"/>
        <v>-1049657935.1900001</v>
      </c>
      <c r="AB86" s="200">
        <f t="shared" si="60"/>
        <v>-81597814.49000001</v>
      </c>
      <c r="AC86" s="200">
        <f t="shared" si="60"/>
        <v>-380665032.57999998</v>
      </c>
      <c r="AD86" s="200">
        <f t="shared" si="60"/>
        <v>-716957023.29999995</v>
      </c>
      <c r="AE86" s="200">
        <f t="shared" ref="AE86:AF86" si="61">AE25</f>
        <v>-1054175317.8</v>
      </c>
      <c r="AF86" s="200">
        <f t="shared" si="61"/>
        <v>-290875024.23000002</v>
      </c>
      <c r="AG86" s="200">
        <f t="shared" ref="AG86:AH86" si="62">AG25</f>
        <v>-792109807.94000006</v>
      </c>
      <c r="AH86" s="200">
        <f t="shared" si="62"/>
        <v>-1365862309.77</v>
      </c>
      <c r="AI86" s="200">
        <f t="shared" ref="AI86" si="63">AI25</f>
        <v>-1880069465.3399999</v>
      </c>
      <c r="AJ86" s="76"/>
      <c r="AK86" s="116">
        <v>-61</v>
      </c>
      <c r="AL86" s="116">
        <v>-180</v>
      </c>
      <c r="AM86" s="116">
        <v>-451</v>
      </c>
      <c r="AN86" s="116">
        <v>-909</v>
      </c>
      <c r="AO86" s="116">
        <v>-176</v>
      </c>
      <c r="AP86" s="116">
        <v>-421.33199999999999</v>
      </c>
      <c r="AQ86" s="116">
        <v>-776</v>
      </c>
      <c r="AR86" s="116">
        <v>-1229</v>
      </c>
      <c r="AS86" s="116">
        <v>-146</v>
      </c>
      <c r="AT86" s="116">
        <v>-503</v>
      </c>
      <c r="AU86" s="116">
        <v>-980</v>
      </c>
      <c r="AV86" s="116">
        <v>-1965</v>
      </c>
      <c r="AW86" s="116">
        <v>-255</v>
      </c>
      <c r="AX86" s="116">
        <v>-640</v>
      </c>
      <c r="AY86" s="116">
        <v>-890</v>
      </c>
      <c r="AZ86" s="116">
        <v>-1430</v>
      </c>
      <c r="BA86" s="116">
        <v>-888</v>
      </c>
      <c r="BB86" s="116">
        <v>-718</v>
      </c>
      <c r="BC86" s="116">
        <v>-1082</v>
      </c>
      <c r="BD86" s="116">
        <v>-1629</v>
      </c>
      <c r="BE86" s="116">
        <v>-143</v>
      </c>
      <c r="BF86" s="116">
        <v>-570</v>
      </c>
      <c r="BG86" s="116">
        <v>-1298</v>
      </c>
      <c r="BH86" s="116">
        <v>-1956</v>
      </c>
      <c r="BI86" s="116">
        <v>-276</v>
      </c>
      <c r="BJ86" s="116">
        <v>-737</v>
      </c>
      <c r="BK86" s="116">
        <v>-1447</v>
      </c>
      <c r="BL86" s="116">
        <v>-2595</v>
      </c>
      <c r="BM86" s="116">
        <f t="shared" si="52"/>
        <v>-327</v>
      </c>
      <c r="BN86" s="116">
        <v>-1160</v>
      </c>
      <c r="BO86" s="116">
        <v>-1917</v>
      </c>
      <c r="BP86" s="116">
        <v>-2551.3039899999999</v>
      </c>
      <c r="BQ86" s="116">
        <v>-55.086910000000003</v>
      </c>
      <c r="BR86" s="116">
        <v>-734.30478000000005</v>
      </c>
      <c r="BS86" s="200">
        <v>-1530893.35</v>
      </c>
      <c r="BT86" s="200">
        <v>-2448074.2200000002</v>
      </c>
      <c r="BU86" s="224">
        <v>-319997.59999999998</v>
      </c>
      <c r="BV86" s="224">
        <v>-1093889.77</v>
      </c>
      <c r="BW86" s="200">
        <v>-2088584.23</v>
      </c>
      <c r="BX86" s="200">
        <v>-3818198.28</v>
      </c>
      <c r="BY86" s="200">
        <v>-708786.37</v>
      </c>
      <c r="BZ86" s="200">
        <v>-2359421.41</v>
      </c>
      <c r="CA86" s="200">
        <v>-4056451.33</v>
      </c>
      <c r="CB86" s="200">
        <v>-5597868.0199999996</v>
      </c>
      <c r="CC86" s="224">
        <v>-686147.43</v>
      </c>
      <c r="CD86" s="224">
        <v>-2433003</v>
      </c>
      <c r="CE86" s="224">
        <v>-4146585.45</v>
      </c>
      <c r="CF86" s="224">
        <v>-6762346.5</v>
      </c>
      <c r="CG86" s="224">
        <v>-2098617.33</v>
      </c>
      <c r="CH86" s="224">
        <v>-3797808.74</v>
      </c>
      <c r="CI86" s="224">
        <v>-14367807.560000001</v>
      </c>
      <c r="CJ86" s="224">
        <v>-19255919.34</v>
      </c>
      <c r="CK86" s="224">
        <v>-1446606.6800000002</v>
      </c>
      <c r="CL86" s="224">
        <v>-3322244.1</v>
      </c>
      <c r="CM86" s="224">
        <v>-5844591.2999999998</v>
      </c>
      <c r="CN86" s="224">
        <v>-7416010.1200000001</v>
      </c>
      <c r="CO86" s="224">
        <v>-1111695.81</v>
      </c>
      <c r="CP86" s="224">
        <f t="shared" si="53"/>
        <v>-3418099.66</v>
      </c>
      <c r="CQ86" s="224">
        <f t="shared" si="53"/>
        <v>-5873135.5300000003</v>
      </c>
      <c r="CR86" s="224">
        <f t="shared" ref="CR86" si="64">CR25</f>
        <v>-8300196.8799999999</v>
      </c>
      <c r="CS86" s="39"/>
    </row>
    <row r="87" spans="1:97" s="41" customFormat="1">
      <c r="A87" s="39"/>
      <c r="B87" s="22" t="s">
        <v>752</v>
      </c>
      <c r="C87" s="55">
        <v>-10115</v>
      </c>
      <c r="D87" s="55">
        <v>-10115</v>
      </c>
      <c r="E87" s="55">
        <v>-24357</v>
      </c>
      <c r="F87" s="55">
        <v>-38283.756000000001</v>
      </c>
      <c r="G87" s="55">
        <v>-57607</v>
      </c>
      <c r="H87" s="55">
        <v>-11730</v>
      </c>
      <c r="I87" s="55">
        <v>-27221</v>
      </c>
      <c r="J87" s="199">
        <v>-40998997.93</v>
      </c>
      <c r="K87" s="199">
        <v>-61580467.539999999</v>
      </c>
      <c r="L87" s="199">
        <v>-14305043.529999999</v>
      </c>
      <c r="M87" s="199">
        <v>-34346073.990000002</v>
      </c>
      <c r="N87" s="199">
        <v>-50367781.539999999</v>
      </c>
      <c r="O87" s="199">
        <v>-72863593.969999999</v>
      </c>
      <c r="P87" s="199">
        <v>-11954907.67</v>
      </c>
      <c r="Q87" s="199">
        <f t="shared" ref="Q87:AD87" si="65">Q26</f>
        <v>-35766402.789999999</v>
      </c>
      <c r="R87" s="199">
        <f t="shared" si="65"/>
        <v>-56696457.759999998</v>
      </c>
      <c r="S87" s="199">
        <f t="shared" si="65"/>
        <v>-85400729.140000001</v>
      </c>
      <c r="T87" s="199">
        <f t="shared" si="65"/>
        <v>-15102321.199999999</v>
      </c>
      <c r="U87" s="199">
        <f t="shared" si="65"/>
        <v>-44080162.380000003</v>
      </c>
      <c r="V87" s="199">
        <f t="shared" si="65"/>
        <v>-64627903.509999998</v>
      </c>
      <c r="W87" s="199">
        <f t="shared" si="65"/>
        <v>-89623885.280000001</v>
      </c>
      <c r="X87" s="199">
        <f t="shared" si="65"/>
        <v>-15666885.829999998</v>
      </c>
      <c r="Y87" s="199">
        <f t="shared" si="65"/>
        <v>-48662430</v>
      </c>
      <c r="Z87" s="199">
        <f t="shared" si="65"/>
        <v>-93312060.739999995</v>
      </c>
      <c r="AA87" s="199">
        <f t="shared" si="65"/>
        <v>-126348433.98999999</v>
      </c>
      <c r="AB87" s="199">
        <f t="shared" si="65"/>
        <v>-20542166.529999997</v>
      </c>
      <c r="AC87" s="199">
        <f t="shared" si="65"/>
        <v>-47581389.479999997</v>
      </c>
      <c r="AD87" s="199">
        <f t="shared" si="65"/>
        <v>-73516285.739999995</v>
      </c>
      <c r="AE87" s="199">
        <f t="shared" ref="AE87:AF87" si="66">AE26</f>
        <v>-104270022.69</v>
      </c>
      <c r="AF87" s="199">
        <f t="shared" si="66"/>
        <v>-17930969.899999999</v>
      </c>
      <c r="AG87" s="199">
        <f t="shared" ref="AG87:AH87" si="67">AG26</f>
        <v>-43778072.780000001</v>
      </c>
      <c r="AH87" s="199">
        <f t="shared" si="67"/>
        <v>-74269609.530000001</v>
      </c>
      <c r="AI87" s="199">
        <f t="shared" ref="AI87" si="68">AI26</f>
        <v>-111992293.98</v>
      </c>
      <c r="AJ87" s="76"/>
      <c r="AK87" s="55">
        <v>-4030</v>
      </c>
      <c r="AL87" s="55">
        <v>-9256</v>
      </c>
      <c r="AM87" s="55">
        <v>-17500</v>
      </c>
      <c r="AN87" s="55">
        <v>-27753</v>
      </c>
      <c r="AO87" s="55">
        <v>-9332</v>
      </c>
      <c r="AP87" s="55">
        <v>-23315.654999999999</v>
      </c>
      <c r="AQ87" s="55">
        <v>-38664</v>
      </c>
      <c r="AR87" s="55">
        <v>-66427</v>
      </c>
      <c r="AS87" s="55">
        <v>-13764</v>
      </c>
      <c r="AT87" s="55">
        <v>-36276</v>
      </c>
      <c r="AU87" s="55">
        <v>-55406</v>
      </c>
      <c r="AV87" s="55">
        <v>-76407</v>
      </c>
      <c r="AW87" s="55">
        <v>-7226</v>
      </c>
      <c r="AX87" s="55">
        <v>-18051</v>
      </c>
      <c r="AY87" s="55">
        <v>-29276</v>
      </c>
      <c r="AZ87" s="55">
        <v>-41834</v>
      </c>
      <c r="BA87" s="55">
        <v>-9910</v>
      </c>
      <c r="BB87" s="55">
        <v>-19485</v>
      </c>
      <c r="BC87" s="55">
        <v>-31217</v>
      </c>
      <c r="BD87" s="55">
        <v>-45379</v>
      </c>
      <c r="BE87" s="55">
        <v>-6901</v>
      </c>
      <c r="BF87" s="55">
        <v>-17318</v>
      </c>
      <c r="BG87" s="55">
        <v>-30445</v>
      </c>
      <c r="BH87" s="55">
        <v>-43950</v>
      </c>
      <c r="BI87" s="55">
        <v>-9023</v>
      </c>
      <c r="BJ87" s="55">
        <v>-21898</v>
      </c>
      <c r="BK87" s="55">
        <v>-36171</v>
      </c>
      <c r="BL87" s="55">
        <v>-52664</v>
      </c>
      <c r="BM87" s="55">
        <f t="shared" si="52"/>
        <v>-10115</v>
      </c>
      <c r="BN87" s="55">
        <v>-24357</v>
      </c>
      <c r="BO87" s="55">
        <v>-38285</v>
      </c>
      <c r="BP87" s="55">
        <v>-57607.282719999996</v>
      </c>
      <c r="BQ87" s="55">
        <v>-11730.521339999999</v>
      </c>
      <c r="BR87" s="55">
        <v>-27219.891780000002</v>
      </c>
      <c r="BS87" s="199">
        <v>-40998997.93</v>
      </c>
      <c r="BT87" s="199">
        <v>-61580467.539999999</v>
      </c>
      <c r="BU87" s="223">
        <v>-14305043.529999999</v>
      </c>
      <c r="BV87" s="223">
        <v>-34346673.990000002</v>
      </c>
      <c r="BW87" s="199">
        <v>-50368381.539999999</v>
      </c>
      <c r="BX87" s="199">
        <v>-72863593.969999999</v>
      </c>
      <c r="BY87" s="199">
        <v>-11954907.67</v>
      </c>
      <c r="BZ87" s="199">
        <v>-35766402.789999999</v>
      </c>
      <c r="CA87" s="199">
        <v>-56696457.759999998</v>
      </c>
      <c r="CB87" s="199">
        <v>-85400729.140000001</v>
      </c>
      <c r="CC87" s="223">
        <v>-15102321.199999999</v>
      </c>
      <c r="CD87" s="223">
        <v>-44080162.380000003</v>
      </c>
      <c r="CE87" s="223">
        <v>-64627903.509999998</v>
      </c>
      <c r="CF87" s="223">
        <v>-89623885.280000001</v>
      </c>
      <c r="CG87" s="223">
        <v>-15666885.829999998</v>
      </c>
      <c r="CH87" s="223">
        <v>-48662430</v>
      </c>
      <c r="CI87" s="223">
        <v>-93312060.739999995</v>
      </c>
      <c r="CJ87" s="223">
        <v>-126348433.98999999</v>
      </c>
      <c r="CK87" s="223">
        <v>-20542166.529999997</v>
      </c>
      <c r="CL87" s="223">
        <v>-47581389.479999997</v>
      </c>
      <c r="CM87" s="223">
        <v>-73516285.739999995</v>
      </c>
      <c r="CN87" s="223">
        <v>-104270022.69</v>
      </c>
      <c r="CO87" s="223">
        <v>-17930969.899999999</v>
      </c>
      <c r="CP87" s="223">
        <f t="shared" si="53"/>
        <v>-43778072.780000001</v>
      </c>
      <c r="CQ87" s="223">
        <f t="shared" si="53"/>
        <v>-74269609.530000001</v>
      </c>
      <c r="CR87" s="223">
        <f t="shared" ref="CR87" si="69">CR26</f>
        <v>-111992293.98</v>
      </c>
      <c r="CS87" s="39"/>
    </row>
    <row r="88" spans="1:97" s="41" customFormat="1">
      <c r="A88" s="39"/>
      <c r="B88" s="115" t="s">
        <v>243</v>
      </c>
      <c r="C88" s="116">
        <v>-1484</v>
      </c>
      <c r="D88" s="116">
        <v>-1483.88355</v>
      </c>
      <c r="E88" s="116">
        <v>-3081</v>
      </c>
      <c r="F88" s="116">
        <v>-4740.732</v>
      </c>
      <c r="G88" s="116">
        <v>-6400</v>
      </c>
      <c r="H88" s="116">
        <v>-3386</v>
      </c>
      <c r="I88" s="116">
        <v>-6584</v>
      </c>
      <c r="J88" s="200">
        <v>-10374624.6</v>
      </c>
      <c r="K88" s="200">
        <v>-13200760.119999999</v>
      </c>
      <c r="L88" s="200">
        <v>-3445912.08</v>
      </c>
      <c r="M88" s="200">
        <v>-7490916.5099999998</v>
      </c>
      <c r="N88" s="200">
        <v>-12102000</v>
      </c>
      <c r="O88" s="200">
        <v>-15279206.109999999</v>
      </c>
      <c r="P88" s="200">
        <v>-4686242.99</v>
      </c>
      <c r="Q88" s="200">
        <f t="shared" ref="Q88:AD88" si="70">Q27</f>
        <v>-10495345.75</v>
      </c>
      <c r="R88" s="200">
        <f t="shared" si="70"/>
        <v>-16511171.98</v>
      </c>
      <c r="S88" s="200">
        <f t="shared" si="70"/>
        <v>-22652761.27</v>
      </c>
      <c r="T88" s="200">
        <f t="shared" si="70"/>
        <v>-6855758.29</v>
      </c>
      <c r="U88" s="200">
        <f t="shared" si="70"/>
        <v>-13946662.51</v>
      </c>
      <c r="V88" s="200">
        <f t="shared" si="70"/>
        <v>-19726325.73</v>
      </c>
      <c r="W88" s="200">
        <f t="shared" si="70"/>
        <v>-24977954.199999999</v>
      </c>
      <c r="X88" s="200">
        <f t="shared" si="70"/>
        <v>-15666885.829999998</v>
      </c>
      <c r="Y88" s="200">
        <f t="shared" si="70"/>
        <v>-9024689.2300000004</v>
      </c>
      <c r="Z88" s="200">
        <f t="shared" si="70"/>
        <v>-12793796.470000001</v>
      </c>
      <c r="AA88" s="200">
        <f t="shared" si="70"/>
        <v>-17924592.280000001</v>
      </c>
      <c r="AB88" s="200">
        <f t="shared" si="70"/>
        <v>-4627092.26</v>
      </c>
      <c r="AC88" s="200">
        <f t="shared" si="70"/>
        <v>-9922430.6600000001</v>
      </c>
      <c r="AD88" s="200">
        <f t="shared" si="70"/>
        <v>-14842338.66</v>
      </c>
      <c r="AE88" s="200">
        <f t="shared" ref="AE88:AF88" si="71">AE27</f>
        <v>-24720224.219999999</v>
      </c>
      <c r="AF88" s="200">
        <f t="shared" si="71"/>
        <v>-7887501.9900000002</v>
      </c>
      <c r="AG88" s="200">
        <f t="shared" ref="AG88:AH88" si="72">AG27</f>
        <v>-17427880.469999999</v>
      </c>
      <c r="AH88" s="200">
        <f t="shared" si="72"/>
        <v>-28950000</v>
      </c>
      <c r="AI88" s="200">
        <f t="shared" ref="AI88" si="73">AI27</f>
        <v>-63257459.829999998</v>
      </c>
      <c r="AJ88" s="76"/>
      <c r="AK88" s="116">
        <v>-30038</v>
      </c>
      <c r="AL88" s="116">
        <v>-60821</v>
      </c>
      <c r="AM88" s="116">
        <v>-91212</v>
      </c>
      <c r="AN88" s="116">
        <v>-125287</v>
      </c>
      <c r="AO88" s="116">
        <v>-31513</v>
      </c>
      <c r="AP88" s="116">
        <v>-63003.171999999999</v>
      </c>
      <c r="AQ88" s="116">
        <v>-112155</v>
      </c>
      <c r="AR88" s="116">
        <v>-161391</v>
      </c>
      <c r="AS88" s="116">
        <v>-51498</v>
      </c>
      <c r="AT88" s="116">
        <v>-102198</v>
      </c>
      <c r="AU88" s="116">
        <v>-152997</v>
      </c>
      <c r="AV88" s="116">
        <v>-203883</v>
      </c>
      <c r="AW88" s="116">
        <v>-50195</v>
      </c>
      <c r="AX88" s="116">
        <v>-159681</v>
      </c>
      <c r="AY88" s="116">
        <v>-223777</v>
      </c>
      <c r="AZ88" s="116">
        <v>-201697</v>
      </c>
      <c r="BA88" s="116">
        <v>-50717</v>
      </c>
      <c r="BB88" s="116">
        <v>-101079</v>
      </c>
      <c r="BC88" s="116">
        <v>-152555</v>
      </c>
      <c r="BD88" s="116">
        <v>-205224</v>
      </c>
      <c r="BE88" s="116">
        <v>-50272</v>
      </c>
      <c r="BF88" s="116">
        <v>-100207</v>
      </c>
      <c r="BG88" s="116">
        <v>-150646</v>
      </c>
      <c r="BH88" s="116">
        <v>-201261</v>
      </c>
      <c r="BI88" s="116">
        <v>-46946</v>
      </c>
      <c r="BJ88" s="116">
        <v>-93833</v>
      </c>
      <c r="BK88" s="116">
        <v>-141051</v>
      </c>
      <c r="BL88" s="116">
        <v>-188665</v>
      </c>
      <c r="BM88" s="116">
        <f t="shared" si="52"/>
        <v>-47191</v>
      </c>
      <c r="BN88" s="116">
        <v>-94575</v>
      </c>
      <c r="BO88" s="116">
        <v>-142902</v>
      </c>
      <c r="BP88" s="116">
        <v>-191785.14100999999</v>
      </c>
      <c r="BQ88" s="116">
        <v>-47678.285510000002</v>
      </c>
      <c r="BR88" s="116">
        <v>-96026.115879999998</v>
      </c>
      <c r="BS88" s="200">
        <v>-145471788.86000001</v>
      </c>
      <c r="BT88" s="200">
        <v>-195209523.62</v>
      </c>
      <c r="BU88" s="224">
        <v>-57107873.659999996</v>
      </c>
      <c r="BV88" s="224">
        <v>-117657356.2</v>
      </c>
      <c r="BW88" s="200">
        <v>-179512035.94</v>
      </c>
      <c r="BX88" s="200">
        <v>-242134578.34</v>
      </c>
      <c r="BY88" s="200">
        <v>-63091472.119999997</v>
      </c>
      <c r="BZ88" s="200">
        <v>-127399391.95</v>
      </c>
      <c r="CA88" s="200">
        <v>-191641860.59999999</v>
      </c>
      <c r="CB88" s="200">
        <v>-260435412.88</v>
      </c>
      <c r="CC88" s="224">
        <v>-71448832.370000005</v>
      </c>
      <c r="CD88" s="224">
        <v>-143436233.94999999</v>
      </c>
      <c r="CE88" s="224">
        <v>-216275375.55000001</v>
      </c>
      <c r="CF88" s="224">
        <v>-288630569.57999998</v>
      </c>
      <c r="CG88" s="224">
        <v>-73594913.560000002</v>
      </c>
      <c r="CH88" s="224">
        <v>-166825392.97</v>
      </c>
      <c r="CI88" s="224">
        <v>-262143301.19999999</v>
      </c>
      <c r="CJ88" s="224">
        <v>-332595708.72000003</v>
      </c>
      <c r="CK88" s="224">
        <v>-88312889.679999992</v>
      </c>
      <c r="CL88" s="224">
        <v>-175622978.63999999</v>
      </c>
      <c r="CM88" s="224">
        <v>-262547153.53</v>
      </c>
      <c r="CN88" s="224">
        <v>-361426471.11000001</v>
      </c>
      <c r="CO88" s="224">
        <v>-90379933.75</v>
      </c>
      <c r="CP88" s="224">
        <f t="shared" si="53"/>
        <v>-192535023.50999999</v>
      </c>
      <c r="CQ88" s="224">
        <f t="shared" si="53"/>
        <v>-323854000</v>
      </c>
      <c r="CR88" s="224">
        <f t="shared" ref="CR88" si="74">CR27</f>
        <v>-454560863.74000001</v>
      </c>
      <c r="CS88" s="39"/>
    </row>
    <row r="89" spans="1:97" s="41" customFormat="1">
      <c r="A89" s="39"/>
      <c r="B89" s="22" t="s">
        <v>753</v>
      </c>
      <c r="C89" s="55">
        <v>0</v>
      </c>
      <c r="D89" s="55">
        <v>0</v>
      </c>
      <c r="E89" s="55">
        <v>0</v>
      </c>
      <c r="F89" s="55">
        <v>0</v>
      </c>
      <c r="G89" s="55">
        <v>0</v>
      </c>
      <c r="H89" s="55"/>
      <c r="I89" s="55"/>
      <c r="J89" s="55"/>
      <c r="K89" s="55">
        <v>0</v>
      </c>
      <c r="L89" s="55"/>
      <c r="M89" s="55">
        <v>0</v>
      </c>
      <c r="N89" s="55"/>
      <c r="O89" s="55"/>
      <c r="P89" s="55"/>
      <c r="Q89" s="55">
        <f t="shared" ref="Q89:AD89" si="75">Q28</f>
        <v>0</v>
      </c>
      <c r="R89" s="55">
        <f t="shared" si="75"/>
        <v>0</v>
      </c>
      <c r="S89" s="55">
        <f t="shared" si="75"/>
        <v>0</v>
      </c>
      <c r="T89" s="55">
        <f t="shared" si="75"/>
        <v>0</v>
      </c>
      <c r="U89" s="55">
        <f t="shared" si="75"/>
        <v>0</v>
      </c>
      <c r="V89" s="55">
        <f t="shared" si="75"/>
        <v>0</v>
      </c>
      <c r="W89" s="55">
        <f t="shared" si="75"/>
        <v>0</v>
      </c>
      <c r="X89" s="55">
        <f t="shared" si="75"/>
        <v>0</v>
      </c>
      <c r="Y89" s="55">
        <f t="shared" si="75"/>
        <v>0</v>
      </c>
      <c r="Z89" s="55">
        <f t="shared" si="75"/>
        <v>0</v>
      </c>
      <c r="AA89" s="55">
        <f t="shared" si="75"/>
        <v>0</v>
      </c>
      <c r="AB89" s="55">
        <f t="shared" si="75"/>
        <v>0</v>
      </c>
      <c r="AC89" s="55">
        <f t="shared" si="75"/>
        <v>0</v>
      </c>
      <c r="AD89" s="55">
        <f t="shared" si="75"/>
        <v>0</v>
      </c>
      <c r="AE89" s="55">
        <f t="shared" ref="AE89:AF89" si="76">AE28</f>
        <v>0</v>
      </c>
      <c r="AF89" s="55">
        <f t="shared" si="76"/>
        <v>0</v>
      </c>
      <c r="AG89" s="55">
        <f t="shared" ref="AG89:AH89" si="77">AG28</f>
        <v>0</v>
      </c>
      <c r="AH89" s="55">
        <f t="shared" si="77"/>
        <v>0</v>
      </c>
      <c r="AI89" s="55">
        <f t="shared" ref="AI89" si="78">AI28</f>
        <v>0</v>
      </c>
      <c r="AJ89" s="76"/>
      <c r="AK89" s="55">
        <v>-326</v>
      </c>
      <c r="AL89" s="55">
        <v>-3172</v>
      </c>
      <c r="AM89" s="55">
        <v>-3536</v>
      </c>
      <c r="AN89" s="55">
        <v>0</v>
      </c>
      <c r="AO89" s="55">
        <v>0</v>
      </c>
      <c r="AP89" s="55">
        <v>0</v>
      </c>
      <c r="AQ89" s="55">
        <v>0</v>
      </c>
      <c r="AR89" s="55">
        <v>0</v>
      </c>
      <c r="AS89" s="55"/>
      <c r="AT89" s="55"/>
      <c r="AU89" s="55"/>
      <c r="AV89" s="55"/>
      <c r="AW89" s="55"/>
      <c r="AX89" s="55">
        <v>0</v>
      </c>
      <c r="AY89" s="55">
        <v>0</v>
      </c>
      <c r="AZ89" s="55">
        <v>0</v>
      </c>
      <c r="BA89" s="55">
        <v>0</v>
      </c>
      <c r="BB89" s="55">
        <v>0</v>
      </c>
      <c r="BC89" s="55">
        <v>0</v>
      </c>
      <c r="BD89" s="55">
        <v>0</v>
      </c>
      <c r="BE89" s="55">
        <v>0</v>
      </c>
      <c r="BF89" s="55">
        <v>0</v>
      </c>
      <c r="BG89" s="55"/>
      <c r="BH89" s="55"/>
      <c r="BI89" s="55"/>
      <c r="BJ89" s="55"/>
      <c r="BK89" s="55">
        <v>0</v>
      </c>
      <c r="BL89" s="55">
        <v>0</v>
      </c>
      <c r="BM89" s="55">
        <f t="shared" si="52"/>
        <v>0</v>
      </c>
      <c r="BN89" s="55">
        <v>0</v>
      </c>
      <c r="BO89" s="55">
        <v>0</v>
      </c>
      <c r="BP89" s="55">
        <v>0</v>
      </c>
      <c r="BQ89" s="55"/>
      <c r="BR89" s="55">
        <v>0</v>
      </c>
      <c r="BS89" s="55" t="s">
        <v>180</v>
      </c>
      <c r="BT89" s="55">
        <v>0</v>
      </c>
      <c r="BU89" s="240" t="s">
        <v>180</v>
      </c>
      <c r="BV89" s="240"/>
      <c r="BW89" s="55"/>
      <c r="BX89" s="55"/>
      <c r="BY89" s="55"/>
      <c r="BZ89" s="55">
        <v>0</v>
      </c>
      <c r="CA89" s="55">
        <v>0</v>
      </c>
      <c r="CB89" s="55">
        <v>0</v>
      </c>
      <c r="CC89" s="240">
        <v>0</v>
      </c>
      <c r="CD89" s="240">
        <v>0</v>
      </c>
      <c r="CE89" s="240">
        <v>0</v>
      </c>
      <c r="CF89" s="240">
        <v>0</v>
      </c>
      <c r="CG89" s="240">
        <v>0</v>
      </c>
      <c r="CH89" s="240">
        <v>0</v>
      </c>
      <c r="CI89" s="240">
        <v>0</v>
      </c>
      <c r="CJ89" s="240">
        <v>0</v>
      </c>
      <c r="CK89" s="240">
        <v>0</v>
      </c>
      <c r="CL89" s="240">
        <v>0</v>
      </c>
      <c r="CM89" s="240">
        <v>0</v>
      </c>
      <c r="CN89" s="240">
        <v>0</v>
      </c>
      <c r="CO89" s="240">
        <v>0</v>
      </c>
      <c r="CP89" s="240">
        <f t="shared" si="53"/>
        <v>0</v>
      </c>
      <c r="CQ89" s="240">
        <f t="shared" si="53"/>
        <v>0</v>
      </c>
      <c r="CR89" s="240">
        <f t="shared" ref="CR89" si="79">CR28</f>
        <v>0</v>
      </c>
      <c r="CS89" s="39"/>
    </row>
    <row r="90" spans="1:97" s="41" customFormat="1">
      <c r="A90" s="39"/>
      <c r="B90" s="115" t="s">
        <v>754</v>
      </c>
      <c r="C90" s="116">
        <v>-5202</v>
      </c>
      <c r="D90" s="116">
        <v>-5202</v>
      </c>
      <c r="E90" s="116">
        <v>-10914</v>
      </c>
      <c r="F90" s="116">
        <v>-17493.061000000002</v>
      </c>
      <c r="G90" s="116">
        <v>-37963</v>
      </c>
      <c r="H90" s="116">
        <v>-5223</v>
      </c>
      <c r="I90" s="116">
        <v>-8016</v>
      </c>
      <c r="J90" s="200">
        <v>-12360518.369999999</v>
      </c>
      <c r="K90" s="200">
        <v>-19345799.09</v>
      </c>
      <c r="L90" s="200">
        <v>-4761685.6500000004</v>
      </c>
      <c r="M90" s="200">
        <v>-9480000</v>
      </c>
      <c r="N90" s="200">
        <v>-12721117.76</v>
      </c>
      <c r="O90" s="200">
        <v>-23684900.789999999</v>
      </c>
      <c r="P90" s="200">
        <v>-11597112.75</v>
      </c>
      <c r="Q90" s="200">
        <f t="shared" ref="Q90:AD90" si="80">Q29</f>
        <v>-11796797.630000001</v>
      </c>
      <c r="R90" s="200">
        <f t="shared" si="80"/>
        <v>-14802552.73</v>
      </c>
      <c r="S90" s="200">
        <f t="shared" si="80"/>
        <v>-25357268.829999998</v>
      </c>
      <c r="T90" s="200">
        <f t="shared" si="80"/>
        <v>-3540410.49</v>
      </c>
      <c r="U90" s="200">
        <f t="shared" si="80"/>
        <v>-15587464.17</v>
      </c>
      <c r="V90" s="200">
        <f t="shared" si="80"/>
        <v>-19707289.390000001</v>
      </c>
      <c r="W90" s="200">
        <f t="shared" si="80"/>
        <v>-76785988.209999993</v>
      </c>
      <c r="X90" s="200">
        <f t="shared" si="80"/>
        <v>-2855798.9699999988</v>
      </c>
      <c r="Y90" s="200">
        <f t="shared" si="80"/>
        <v>-20823478.879999999</v>
      </c>
      <c r="Z90" s="200">
        <f t="shared" si="80"/>
        <v>501555.13</v>
      </c>
      <c r="AA90" s="200">
        <f t="shared" si="80"/>
        <v>-19489861.579999998</v>
      </c>
      <c r="AB90" s="200">
        <f t="shared" si="80"/>
        <v>-4550370.6400000006</v>
      </c>
      <c r="AC90" s="200">
        <f t="shared" si="80"/>
        <v>-7492547.9900000002</v>
      </c>
      <c r="AD90" s="200">
        <f t="shared" si="80"/>
        <v>-16495488.52</v>
      </c>
      <c r="AE90" s="200">
        <f t="shared" ref="AE90:AF90" si="81">AE29</f>
        <v>-73945424.680000007</v>
      </c>
      <c r="AF90" s="200">
        <f t="shared" si="81"/>
        <v>-6762217.0700000003</v>
      </c>
      <c r="AG90" s="200">
        <f t="shared" ref="AG90:AH90" si="82">AG29</f>
        <v>-14333454.880000001</v>
      </c>
      <c r="AH90" s="200">
        <f t="shared" si="82"/>
        <v>-39419461.740000002</v>
      </c>
      <c r="AI90" s="200">
        <f t="shared" ref="AI90" si="83">AI29</f>
        <v>-33177932.780000001</v>
      </c>
      <c r="AJ90" s="76"/>
      <c r="AK90" s="116">
        <v>-1587</v>
      </c>
      <c r="AL90" s="116">
        <v>-1039</v>
      </c>
      <c r="AM90" s="116">
        <v>-2300</v>
      </c>
      <c r="AN90" s="116">
        <v>-8781</v>
      </c>
      <c r="AO90" s="116">
        <v>-4102</v>
      </c>
      <c r="AP90" s="116">
        <v>-5802.6629999999996</v>
      </c>
      <c r="AQ90" s="116">
        <v>-12263</v>
      </c>
      <c r="AR90" s="116">
        <v>-14776</v>
      </c>
      <c r="AS90" s="116">
        <v>-7215</v>
      </c>
      <c r="AT90" s="116">
        <v>-10579</v>
      </c>
      <c r="AU90" s="116">
        <v>-14246</v>
      </c>
      <c r="AV90" s="116">
        <v>-20399</v>
      </c>
      <c r="AW90" s="116">
        <v>-6204</v>
      </c>
      <c r="AX90" s="116">
        <v>-10551</v>
      </c>
      <c r="AY90" s="116">
        <v>-5223</v>
      </c>
      <c r="AZ90" s="116">
        <v>-18487</v>
      </c>
      <c r="BA90" s="116">
        <v>-3388</v>
      </c>
      <c r="BB90" s="116">
        <v>-9689</v>
      </c>
      <c r="BC90" s="116">
        <v>-13047</v>
      </c>
      <c r="BD90" s="116">
        <v>-18330</v>
      </c>
      <c r="BE90" s="116">
        <v>-4474</v>
      </c>
      <c r="BF90" s="116">
        <v>-13984</v>
      </c>
      <c r="BG90" s="116">
        <v>-15213</v>
      </c>
      <c r="BH90" s="116">
        <v>-23462</v>
      </c>
      <c r="BI90" s="116">
        <v>-4501</v>
      </c>
      <c r="BJ90" s="116">
        <v>-11838</v>
      </c>
      <c r="BK90" s="116">
        <v>-19653</v>
      </c>
      <c r="BL90" s="116">
        <v>-24355</v>
      </c>
      <c r="BM90" s="116">
        <f t="shared" si="52"/>
        <v>-5202</v>
      </c>
      <c r="BN90" s="116">
        <v>-10914</v>
      </c>
      <c r="BO90" s="116">
        <v>-17491</v>
      </c>
      <c r="BP90" s="116">
        <v>-37963</v>
      </c>
      <c r="BQ90" s="116">
        <v>-7230.5617000000002</v>
      </c>
      <c r="BR90" s="116">
        <v>-12034.28449</v>
      </c>
      <c r="BS90" s="200">
        <v>-18631892.649999999</v>
      </c>
      <c r="BT90" s="200">
        <v>-42165849.420000002</v>
      </c>
      <c r="BU90" s="224">
        <v>-6925544.0599999996</v>
      </c>
      <c r="BV90" s="224">
        <v>-13877943.35</v>
      </c>
      <c r="BW90" s="200">
        <v>-19387255.219999999</v>
      </c>
      <c r="BX90" s="200">
        <v>-32394882.489999998</v>
      </c>
      <c r="BY90" s="200">
        <v>-14189063.109999999</v>
      </c>
      <c r="BZ90" s="200">
        <v>-16714172.689999999</v>
      </c>
      <c r="CA90" s="200">
        <v>-22439654.219999999</v>
      </c>
      <c r="CB90" s="200">
        <v>-47381052.560000002</v>
      </c>
      <c r="CC90" s="224">
        <v>-6647187.3300000001</v>
      </c>
      <c r="CD90" s="224">
        <v>-21903005.510000002</v>
      </c>
      <c r="CE90" s="224">
        <v>-28104789.25</v>
      </c>
      <c r="CF90" s="224">
        <v>-39439260.829999998</v>
      </c>
      <c r="CG90" s="224">
        <v>-5446856.6099999994</v>
      </c>
      <c r="CH90" s="224">
        <v>-7150203.8799999999</v>
      </c>
      <c r="CI90" s="224">
        <v>7221840.7999999998</v>
      </c>
      <c r="CJ90" s="224">
        <v>-220780.23</v>
      </c>
      <c r="CK90" s="224">
        <v>-10551807.92</v>
      </c>
      <c r="CL90" s="224">
        <v>-14038325.92</v>
      </c>
      <c r="CM90" s="224">
        <v>-26666862.370000001</v>
      </c>
      <c r="CN90" s="224">
        <v>-84426833.400000006</v>
      </c>
      <c r="CO90" s="224">
        <v>-7086147.4699999997</v>
      </c>
      <c r="CP90" s="224">
        <f t="shared" si="53"/>
        <v>-14647138.08</v>
      </c>
      <c r="CQ90" s="224">
        <f t="shared" si="53"/>
        <v>-17001377.079999998</v>
      </c>
      <c r="CR90" s="224">
        <f t="shared" ref="CR90" si="84">CR29</f>
        <v>-32098653.670000002</v>
      </c>
      <c r="CS90" s="39"/>
    </row>
    <row r="91" spans="1:97" s="41" customFormat="1">
      <c r="A91" s="39"/>
      <c r="B91" s="92" t="s">
        <v>171</v>
      </c>
      <c r="C91" s="94">
        <v>-63724</v>
      </c>
      <c r="D91" s="94">
        <v>-68859.254990000001</v>
      </c>
      <c r="E91" s="94">
        <v>-153852</v>
      </c>
      <c r="F91" s="94">
        <v>-253708.671</v>
      </c>
      <c r="G91" s="94">
        <v>-500239</v>
      </c>
      <c r="H91" s="94">
        <v>-113165</v>
      </c>
      <c r="I91" s="94">
        <v>-224347</v>
      </c>
      <c r="J91" s="203">
        <v>-445987361.49000001</v>
      </c>
      <c r="K91" s="203">
        <v>-692911952.52999997</v>
      </c>
      <c r="L91" s="203">
        <v>-252522704.94</v>
      </c>
      <c r="M91" s="203">
        <v>-568198919.29999995</v>
      </c>
      <c r="N91" s="203">
        <v>-851230031.29999995</v>
      </c>
      <c r="O91" s="203">
        <v>-1185244203.5899999</v>
      </c>
      <c r="P91" s="203">
        <v>-234974292.23999998</v>
      </c>
      <c r="Q91" s="203">
        <f t="shared" ref="Q91:AD91" si="85">Q30</f>
        <v>-398594576.19</v>
      </c>
      <c r="R91" s="203">
        <f t="shared" si="85"/>
        <v>-627081878.42999995</v>
      </c>
      <c r="S91" s="203">
        <f t="shared" si="85"/>
        <v>-795578634.97000003</v>
      </c>
      <c r="T91" s="203">
        <f t="shared" si="85"/>
        <v>-104157002.75</v>
      </c>
      <c r="U91" s="203">
        <f t="shared" si="85"/>
        <v>-245735156.57999995</v>
      </c>
      <c r="V91" s="203">
        <f t="shared" si="85"/>
        <v>-425130998.20999992</v>
      </c>
      <c r="W91" s="203">
        <f t="shared" si="85"/>
        <v>-715136564.40999997</v>
      </c>
      <c r="X91" s="203">
        <f t="shared" si="85"/>
        <v>-145466817.07999998</v>
      </c>
      <c r="Y91" s="203">
        <f t="shared" si="85"/>
        <v>-430914595.5</v>
      </c>
      <c r="Z91" s="203">
        <f t="shared" si="85"/>
        <v>-717999057.21000004</v>
      </c>
      <c r="AA91" s="203">
        <f t="shared" si="85"/>
        <v>-1436625463.6700001</v>
      </c>
      <c r="AB91" s="203">
        <f t="shared" si="85"/>
        <v>-173155208.51999998</v>
      </c>
      <c r="AC91" s="203">
        <f t="shared" si="85"/>
        <v>-564308165.16999996</v>
      </c>
      <c r="AD91" s="203">
        <f t="shared" si="85"/>
        <v>-999430074.04999995</v>
      </c>
      <c r="AE91" s="203">
        <f t="shared" ref="AE91:AF91" si="86">AE30</f>
        <v>-1494189956.28</v>
      </c>
      <c r="AF91" s="203">
        <f t="shared" si="86"/>
        <v>-377746190.37</v>
      </c>
      <c r="AG91" s="203">
        <f t="shared" ref="AG91:AH91" si="87">AG30</f>
        <v>-993643338.94000006</v>
      </c>
      <c r="AH91" s="203">
        <f t="shared" si="87"/>
        <v>-1671936858.3299999</v>
      </c>
      <c r="AI91" s="203">
        <f t="shared" ref="AI91" si="88">AI30</f>
        <v>-2281761414.4299998</v>
      </c>
      <c r="AJ91" s="76"/>
      <c r="AK91" s="94">
        <v>-16746</v>
      </c>
      <c r="AL91" s="94">
        <v>-34844</v>
      </c>
      <c r="AM91" s="94">
        <v>-56810</v>
      </c>
      <c r="AN91" s="94">
        <v>-82984</v>
      </c>
      <c r="AO91" s="94">
        <v>-26160</v>
      </c>
      <c r="AP91" s="94">
        <v>-54923.137999999992</v>
      </c>
      <c r="AQ91" s="94">
        <v>-93726</v>
      </c>
      <c r="AR91" s="94">
        <v>-136829</v>
      </c>
      <c r="AS91" s="94">
        <v>-38311</v>
      </c>
      <c r="AT91" s="94">
        <v>-82514</v>
      </c>
      <c r="AU91" s="94">
        <v>-126251</v>
      </c>
      <c r="AV91" s="94">
        <v>-172772</v>
      </c>
      <c r="AW91" s="94">
        <v>-36356</v>
      </c>
      <c r="AX91" s="94">
        <v>-73448</v>
      </c>
      <c r="AY91" s="94">
        <v>-102114</v>
      </c>
      <c r="AZ91" s="94">
        <v>-154148</v>
      </c>
      <c r="BA91" s="94">
        <v>-38147</v>
      </c>
      <c r="BB91" s="94">
        <v>-77874</v>
      </c>
      <c r="BC91" s="94">
        <v>-119119</v>
      </c>
      <c r="BD91" s="94">
        <v>-164195</v>
      </c>
      <c r="BE91" s="94">
        <v>-39641</v>
      </c>
      <c r="BF91" s="94">
        <v>-90619</v>
      </c>
      <c r="BG91" s="94">
        <v>-131633</v>
      </c>
      <c r="BH91" s="94">
        <v>-179886</v>
      </c>
      <c r="BI91" s="94">
        <v>-44257</v>
      </c>
      <c r="BJ91" s="94">
        <v>-92606</v>
      </c>
      <c r="BK91" s="94">
        <v>-147058</v>
      </c>
      <c r="BL91" s="94">
        <v>-198775</v>
      </c>
      <c r="BM91" s="94">
        <f t="shared" si="52"/>
        <v>-45208</v>
      </c>
      <c r="BN91" s="94">
        <v>-97842</v>
      </c>
      <c r="BO91" s="94">
        <v>-149907.299</v>
      </c>
      <c r="BP91" s="94">
        <v>-221674.21635</v>
      </c>
      <c r="BQ91" s="94">
        <v>-51757.463859999996</v>
      </c>
      <c r="BR91" s="94">
        <v>-97841.57567000002</v>
      </c>
      <c r="BS91" s="203">
        <v>-159255756.55000001</v>
      </c>
      <c r="BT91" s="203">
        <v>-240518519.77999997</v>
      </c>
      <c r="BU91" s="225">
        <v>-60155532.130000003</v>
      </c>
      <c r="BV91" s="225">
        <v>-129043737.53</v>
      </c>
      <c r="BW91" s="203">
        <v>-194756424.22999999</v>
      </c>
      <c r="BX91" s="203">
        <v>-275692331.36000001</v>
      </c>
      <c r="BY91" s="203">
        <v>-69694294.769999996</v>
      </c>
      <c r="BZ91" s="203">
        <v>-140983829.10999998</v>
      </c>
      <c r="CA91" s="203">
        <v>-217501433.44999999</v>
      </c>
      <c r="CB91" s="203">
        <v>-321388998.96000004</v>
      </c>
      <c r="CC91" s="225">
        <v>-71680518.11999999</v>
      </c>
      <c r="CD91" s="225">
        <v>-166894536.45999998</v>
      </c>
      <c r="CE91" s="225">
        <v>-252662816.09999996</v>
      </c>
      <c r="CF91" s="225">
        <v>-346069822.14999998</v>
      </c>
      <c r="CG91" s="225">
        <v>-76267048.38000001</v>
      </c>
      <c r="CH91" s="225">
        <v>-174399617.18000001</v>
      </c>
      <c r="CI91" s="225">
        <v>-279192896.22999996</v>
      </c>
      <c r="CJ91" s="225">
        <v>-386954366.47000003</v>
      </c>
      <c r="CK91" s="225">
        <v>-99005437.98999998</v>
      </c>
      <c r="CL91" s="225">
        <v>-193511154.61999997</v>
      </c>
      <c r="CM91" s="225">
        <v>-298489015.90000004</v>
      </c>
      <c r="CN91" s="225">
        <v>-457912057.32000005</v>
      </c>
      <c r="CO91" s="225">
        <v>-88306792.349999994</v>
      </c>
      <c r="CP91" s="225">
        <f t="shared" si="53"/>
        <v>-187837433.39000002</v>
      </c>
      <c r="CQ91" s="225">
        <f t="shared" si="53"/>
        <v>-289529599.43000001</v>
      </c>
      <c r="CR91" s="225">
        <f t="shared" ref="CR91" si="89">CR30</f>
        <v>-454560863.74000001</v>
      </c>
      <c r="CS91" s="39"/>
    </row>
    <row r="92" spans="1:97" s="41" customFormat="1" ht="4.5" customHeight="1">
      <c r="A92" s="39"/>
      <c r="B92" s="22"/>
      <c r="C92" s="55"/>
      <c r="D92" s="55">
        <v>0</v>
      </c>
      <c r="E92" s="55">
        <v>0</v>
      </c>
      <c r="F92" s="55">
        <v>0</v>
      </c>
      <c r="G92" s="55">
        <v>0</v>
      </c>
      <c r="H92" s="55"/>
      <c r="I92" s="55"/>
      <c r="J92" s="55"/>
      <c r="K92" s="55"/>
      <c r="L92" s="55"/>
      <c r="M92" s="55">
        <v>0</v>
      </c>
      <c r="N92" s="55"/>
      <c r="O92" s="55"/>
      <c r="P92" s="55"/>
      <c r="Q92" s="55">
        <f t="shared" ref="Q92:AD92" si="90">Q31</f>
        <v>0</v>
      </c>
      <c r="R92" s="55">
        <f t="shared" si="90"/>
        <v>0</v>
      </c>
      <c r="S92" s="55">
        <f t="shared" si="90"/>
        <v>0</v>
      </c>
      <c r="T92" s="55">
        <f t="shared" si="90"/>
        <v>0</v>
      </c>
      <c r="U92" s="55">
        <f t="shared" si="90"/>
        <v>0</v>
      </c>
      <c r="V92" s="55">
        <f t="shared" si="90"/>
        <v>0</v>
      </c>
      <c r="W92" s="55">
        <f t="shared" si="90"/>
        <v>0</v>
      </c>
      <c r="X92" s="55">
        <f t="shared" si="90"/>
        <v>0</v>
      </c>
      <c r="Y92" s="55">
        <f t="shared" si="90"/>
        <v>0</v>
      </c>
      <c r="Z92" s="55">
        <f t="shared" si="90"/>
        <v>0</v>
      </c>
      <c r="AA92" s="55">
        <f t="shared" si="90"/>
        <v>0</v>
      </c>
      <c r="AB92" s="55">
        <f t="shared" si="90"/>
        <v>0</v>
      </c>
      <c r="AC92" s="55">
        <f t="shared" si="90"/>
        <v>0</v>
      </c>
      <c r="AD92" s="55">
        <f t="shared" si="90"/>
        <v>0</v>
      </c>
      <c r="AE92" s="55">
        <f t="shared" ref="AE92:AF92" si="91">AE31</f>
        <v>0</v>
      </c>
      <c r="AF92" s="55">
        <f t="shared" si="91"/>
        <v>0</v>
      </c>
      <c r="AG92" s="55">
        <f t="shared" ref="AG92:AH92" si="92">AG31</f>
        <v>0</v>
      </c>
      <c r="AH92" s="55">
        <f t="shared" si="92"/>
        <v>0</v>
      </c>
      <c r="AI92" s="55">
        <f t="shared" ref="AI92" si="93">AI31</f>
        <v>0</v>
      </c>
      <c r="AJ92" s="76"/>
      <c r="AK92" s="55"/>
      <c r="AL92" s="55"/>
      <c r="AM92" s="55"/>
      <c r="AN92" s="55"/>
      <c r="AO92" s="55"/>
      <c r="AP92" s="55"/>
      <c r="AQ92" s="55">
        <v>0</v>
      </c>
      <c r="AR92" s="55">
        <v>0</v>
      </c>
      <c r="AS92" s="55"/>
      <c r="AT92" s="55"/>
      <c r="AU92" s="55"/>
      <c r="AV92" s="55"/>
      <c r="AW92" s="55">
        <v>0</v>
      </c>
      <c r="AX92" s="55"/>
      <c r="AY92" s="55"/>
      <c r="AZ92" s="55">
        <v>0</v>
      </c>
      <c r="BA92" s="55">
        <v>0</v>
      </c>
      <c r="BB92" s="55">
        <v>0</v>
      </c>
      <c r="BC92" s="55">
        <v>0</v>
      </c>
      <c r="BD92" s="55">
        <v>0</v>
      </c>
      <c r="BE92" s="55">
        <v>0</v>
      </c>
      <c r="BF92" s="55">
        <v>0</v>
      </c>
      <c r="BG92" s="55"/>
      <c r="BH92" s="55"/>
      <c r="BI92" s="55"/>
      <c r="BJ92" s="55"/>
      <c r="BK92" s="55"/>
      <c r="BL92" s="55"/>
      <c r="BM92" s="55">
        <f t="shared" si="52"/>
        <v>0</v>
      </c>
      <c r="BN92" s="55"/>
      <c r="BO92" s="55"/>
      <c r="BP92" s="55"/>
      <c r="BQ92" s="55"/>
      <c r="BR92" s="55">
        <v>0</v>
      </c>
      <c r="BS92" s="55"/>
      <c r="BT92" s="55">
        <v>0</v>
      </c>
      <c r="BU92" s="240">
        <v>0</v>
      </c>
      <c r="BV92" s="240"/>
      <c r="BW92" s="55"/>
      <c r="BX92" s="55"/>
      <c r="BY92" s="55"/>
      <c r="BZ92" s="55">
        <v>0</v>
      </c>
      <c r="CA92" s="55">
        <v>0</v>
      </c>
      <c r="CB92" s="55">
        <v>0</v>
      </c>
      <c r="CC92" s="240">
        <v>0</v>
      </c>
      <c r="CD92" s="240">
        <v>0</v>
      </c>
      <c r="CE92" s="240">
        <v>0</v>
      </c>
      <c r="CF92" s="240">
        <v>0</v>
      </c>
      <c r="CG92" s="240">
        <v>0</v>
      </c>
      <c r="CH92" s="240">
        <v>0</v>
      </c>
      <c r="CI92" s="240">
        <v>0</v>
      </c>
      <c r="CJ92" s="240">
        <v>0</v>
      </c>
      <c r="CK92" s="240">
        <v>0</v>
      </c>
      <c r="CL92" s="240">
        <v>0</v>
      </c>
      <c r="CM92" s="240">
        <v>0</v>
      </c>
      <c r="CN92" s="240">
        <v>0</v>
      </c>
      <c r="CO92" s="240">
        <v>0</v>
      </c>
      <c r="CP92" s="240"/>
      <c r="CQ92" s="240"/>
      <c r="CR92" s="240"/>
      <c r="CS92" s="39"/>
    </row>
    <row r="93" spans="1:97">
      <c r="B93" s="115" t="s">
        <v>755</v>
      </c>
      <c r="C93" s="116"/>
      <c r="D93" s="116">
        <v>0</v>
      </c>
      <c r="E93" s="116">
        <v>0</v>
      </c>
      <c r="F93" s="116">
        <v>0</v>
      </c>
      <c r="G93" s="116">
        <v>0</v>
      </c>
      <c r="H93" s="116"/>
      <c r="I93" s="116"/>
      <c r="J93" s="116"/>
      <c r="K93" s="116"/>
      <c r="L93" s="116"/>
      <c r="M93" s="116">
        <v>0</v>
      </c>
      <c r="N93" s="116"/>
      <c r="O93" s="116"/>
      <c r="P93" s="116"/>
      <c r="Q93" s="116"/>
      <c r="R93" s="116"/>
      <c r="S93" s="116"/>
      <c r="T93" s="239"/>
      <c r="U93" s="239"/>
      <c r="V93" s="239"/>
      <c r="W93" s="239"/>
      <c r="X93" s="239"/>
      <c r="Y93" s="239"/>
      <c r="Z93" s="239"/>
      <c r="AA93" s="239"/>
      <c r="AB93" s="239"/>
      <c r="AC93" s="239"/>
      <c r="AD93" s="239"/>
      <c r="AE93" s="239"/>
      <c r="AF93" s="239"/>
      <c r="AG93" s="239"/>
      <c r="AH93" s="239"/>
      <c r="AI93" s="239"/>
      <c r="AJ93" s="76"/>
      <c r="AK93" s="116"/>
      <c r="AL93" s="116"/>
      <c r="AM93" s="116"/>
      <c r="AN93" s="116"/>
      <c r="AO93" s="116"/>
      <c r="AP93" s="116"/>
      <c r="AQ93" s="116"/>
      <c r="AR93" s="116">
        <v>45169</v>
      </c>
      <c r="AS93" s="116"/>
      <c r="AT93" s="116"/>
      <c r="AU93" s="116"/>
      <c r="AV93" s="116"/>
      <c r="AW93" s="116">
        <v>0</v>
      </c>
      <c r="AX93" s="116">
        <v>0</v>
      </c>
      <c r="AY93" s="116">
        <v>0</v>
      </c>
      <c r="AZ93" s="116"/>
      <c r="BA93" s="116"/>
      <c r="BB93" s="116"/>
      <c r="BC93" s="116"/>
      <c r="BD93" s="116"/>
      <c r="BE93" s="116">
        <v>0</v>
      </c>
      <c r="BF93" s="116">
        <v>0</v>
      </c>
      <c r="BG93" s="116">
        <v>0</v>
      </c>
      <c r="BH93" s="116"/>
      <c r="BI93" s="116"/>
      <c r="BJ93" s="116"/>
      <c r="BK93" s="116"/>
      <c r="BL93" s="116"/>
      <c r="BM93" s="116">
        <f t="shared" si="52"/>
        <v>0</v>
      </c>
      <c r="BN93" s="116"/>
      <c r="BO93" s="116"/>
      <c r="BP93" s="116"/>
      <c r="BQ93" s="116"/>
      <c r="BR93" s="116"/>
      <c r="BS93" s="116"/>
      <c r="BT93" s="116"/>
      <c r="BU93" s="239"/>
      <c r="BV93" s="239"/>
      <c r="BW93" s="116"/>
      <c r="BX93" s="116"/>
      <c r="BY93" s="116"/>
      <c r="BZ93" s="116">
        <v>0</v>
      </c>
      <c r="CA93" s="116">
        <v>0</v>
      </c>
      <c r="CB93" s="116">
        <v>0</v>
      </c>
      <c r="CC93" s="239">
        <v>0</v>
      </c>
      <c r="CD93" s="239">
        <v>0</v>
      </c>
      <c r="CE93" s="239">
        <v>0</v>
      </c>
      <c r="CF93" s="239">
        <v>0</v>
      </c>
      <c r="CG93" s="239">
        <v>0</v>
      </c>
      <c r="CH93" s="239">
        <v>0</v>
      </c>
      <c r="CI93" s="239">
        <v>0</v>
      </c>
      <c r="CJ93" s="239">
        <v>0</v>
      </c>
      <c r="CK93" s="239">
        <v>0</v>
      </c>
      <c r="CL93" s="239">
        <v>0</v>
      </c>
      <c r="CM93" s="239">
        <v>0</v>
      </c>
      <c r="CN93" s="239">
        <v>0</v>
      </c>
      <c r="CO93" s="239">
        <v>0</v>
      </c>
      <c r="CP93" s="239">
        <f t="shared" ref="CP93:CR94" si="94">CP32</f>
        <v>0</v>
      </c>
      <c r="CQ93" s="239">
        <f t="shared" si="94"/>
        <v>0</v>
      </c>
      <c r="CR93" s="239">
        <f t="shared" si="94"/>
        <v>0</v>
      </c>
    </row>
    <row r="94" spans="1:97" s="41" customFormat="1" ht="15" customHeight="1">
      <c r="A94" s="39"/>
      <c r="B94" s="22" t="s">
        <v>578</v>
      </c>
      <c r="C94" s="54"/>
      <c r="D94" s="54"/>
      <c r="E94" s="54"/>
      <c r="F94" s="54"/>
      <c r="G94" s="54"/>
      <c r="H94" s="54"/>
      <c r="I94" s="226">
        <v>9811495.7699999996</v>
      </c>
      <c r="J94" s="226">
        <v>9811495.7699999996</v>
      </c>
      <c r="K94" s="226">
        <v>9811495.7699999996</v>
      </c>
      <c r="L94" s="226">
        <v>0</v>
      </c>
      <c r="M94" s="226"/>
      <c r="N94" s="226">
        <v>0</v>
      </c>
      <c r="O94" s="226"/>
      <c r="P94" s="226"/>
      <c r="Q94" s="226"/>
      <c r="R94" s="226"/>
      <c r="S94" s="226"/>
      <c r="T94" s="300"/>
      <c r="U94" s="300"/>
      <c r="V94" s="300"/>
      <c r="W94" s="300"/>
      <c r="X94" s="300"/>
      <c r="Y94" s="300"/>
      <c r="Z94" s="300"/>
      <c r="AA94" s="300"/>
      <c r="AB94" s="300"/>
      <c r="AC94" s="300"/>
      <c r="AD94" s="300"/>
      <c r="AE94" s="300"/>
      <c r="AF94" s="300"/>
      <c r="AG94" s="300"/>
      <c r="AH94" s="300"/>
      <c r="AI94" s="300"/>
      <c r="AJ94" s="76"/>
      <c r="AK94" s="59"/>
      <c r="AL94" s="59"/>
      <c r="AM94" s="59"/>
      <c r="AN94" s="59"/>
      <c r="AO94" s="54"/>
      <c r="AP94" s="55"/>
      <c r="AQ94" s="59"/>
      <c r="AR94" s="59"/>
      <c r="AS94" s="59"/>
      <c r="AT94" s="54"/>
      <c r="AU94" s="54"/>
      <c r="AV94" s="54"/>
      <c r="AW94" s="54"/>
      <c r="AX94" s="54"/>
      <c r="AY94" s="54"/>
      <c r="AZ94" s="54"/>
      <c r="BA94" s="54"/>
      <c r="BB94" s="54"/>
      <c r="BC94" s="54"/>
      <c r="BD94" s="54"/>
      <c r="BE94" s="54"/>
      <c r="BF94" s="54"/>
      <c r="BG94" s="54"/>
      <c r="BH94" s="54"/>
      <c r="BI94" s="54"/>
      <c r="BJ94" s="54"/>
      <c r="BK94" s="54"/>
      <c r="BL94" s="54"/>
      <c r="BM94" s="54">
        <f t="shared" si="52"/>
        <v>0</v>
      </c>
      <c r="BN94" s="54"/>
      <c r="BO94" s="54"/>
      <c r="BP94" s="54"/>
      <c r="BQ94" s="54"/>
      <c r="BR94" s="54"/>
      <c r="BS94" s="54"/>
      <c r="BT94" s="54"/>
      <c r="BU94" s="243"/>
      <c r="BV94" s="243"/>
      <c r="BW94" s="226"/>
      <c r="BX94" s="226"/>
      <c r="BY94" s="226"/>
      <c r="BZ94" s="226">
        <v>0</v>
      </c>
      <c r="CA94" s="226">
        <v>0</v>
      </c>
      <c r="CB94" s="226">
        <v>0</v>
      </c>
      <c r="CC94" s="300">
        <v>0</v>
      </c>
      <c r="CD94" s="300">
        <v>0</v>
      </c>
      <c r="CE94" s="300">
        <v>0</v>
      </c>
      <c r="CF94" s="300">
        <v>0</v>
      </c>
      <c r="CG94" s="300">
        <v>0</v>
      </c>
      <c r="CH94" s="300">
        <v>0</v>
      </c>
      <c r="CI94" s="300">
        <v>0</v>
      </c>
      <c r="CJ94" s="300">
        <v>0</v>
      </c>
      <c r="CK94" s="300">
        <v>0</v>
      </c>
      <c r="CL94" s="300">
        <v>0</v>
      </c>
      <c r="CM94" s="300">
        <v>0</v>
      </c>
      <c r="CN94" s="300">
        <v>0</v>
      </c>
      <c r="CO94" s="300">
        <v>0</v>
      </c>
      <c r="CP94" s="300">
        <f t="shared" si="94"/>
        <v>0</v>
      </c>
      <c r="CQ94" s="300">
        <f t="shared" si="94"/>
        <v>0</v>
      </c>
      <c r="CR94" s="300">
        <f t="shared" si="94"/>
        <v>0</v>
      </c>
      <c r="CS94" s="39"/>
    </row>
    <row r="95" spans="1:97" s="41" customFormat="1">
      <c r="A95" s="39"/>
      <c r="B95" s="92" t="s">
        <v>580</v>
      </c>
      <c r="C95" s="94">
        <v>251497</v>
      </c>
      <c r="D95" s="94">
        <v>263622.86145999999</v>
      </c>
      <c r="E95" s="94">
        <v>551297</v>
      </c>
      <c r="F95" s="94">
        <v>812669.41899999999</v>
      </c>
      <c r="G95" s="94">
        <v>1128599</v>
      </c>
      <c r="H95" s="94">
        <v>225698.39981999999</v>
      </c>
      <c r="I95" s="94">
        <v>548623</v>
      </c>
      <c r="J95" s="203">
        <v>920945879.50999987</v>
      </c>
      <c r="K95" s="203">
        <v>1143687496.77</v>
      </c>
      <c r="L95" s="203">
        <f>'[17]DRE IFRS e REG'!$U$50</f>
        <v>440349100.31999993</v>
      </c>
      <c r="M95" s="203">
        <v>870381274.99999976</v>
      </c>
      <c r="N95" s="203">
        <v>1523959998.2500002</v>
      </c>
      <c r="O95" s="203">
        <v>2360763370.5000005</v>
      </c>
      <c r="P95" s="203">
        <v>668788334.53999996</v>
      </c>
      <c r="Q95" s="203">
        <f t="shared" ref="Q95:AD95" si="95">Q35</f>
        <v>1403680095.3599997</v>
      </c>
      <c r="R95" s="203">
        <f t="shared" si="95"/>
        <v>2111498940.7499998</v>
      </c>
      <c r="S95" s="203">
        <f t="shared" si="95"/>
        <v>2653818880.4200001</v>
      </c>
      <c r="T95" s="225">
        <f t="shared" si="95"/>
        <v>684633158.19000006</v>
      </c>
      <c r="U95" s="225">
        <f t="shared" si="95"/>
        <v>1383685730.8</v>
      </c>
      <c r="V95" s="225">
        <f t="shared" si="95"/>
        <v>1662302398.0700002</v>
      </c>
      <c r="W95" s="225">
        <f t="shared" si="95"/>
        <v>1876401906.1299996</v>
      </c>
      <c r="X95" s="225">
        <f t="shared" si="95"/>
        <v>539096088.21016002</v>
      </c>
      <c r="Y95" s="225">
        <f t="shared" si="95"/>
        <v>932362354.81384516</v>
      </c>
      <c r="Z95" s="225">
        <f t="shared" si="95"/>
        <v>1330472392.5278525</v>
      </c>
      <c r="AA95" s="225">
        <f t="shared" si="95"/>
        <v>1907565610.6700003</v>
      </c>
      <c r="AB95" s="225">
        <f t="shared" si="95"/>
        <v>551703526.3433336</v>
      </c>
      <c r="AC95" s="225">
        <f t="shared" si="95"/>
        <v>1066360936.3600001</v>
      </c>
      <c r="AD95" s="225">
        <f t="shared" si="95"/>
        <v>1617309648.1700001</v>
      </c>
      <c r="AE95" s="225">
        <f t="shared" ref="AE95:AF95" si="96">AE35</f>
        <v>2199228706.96</v>
      </c>
      <c r="AF95" s="225">
        <f t="shared" si="96"/>
        <v>597259843.08000004</v>
      </c>
      <c r="AG95" s="225">
        <f t="shared" ref="AG95:AH95" si="97">AG35</f>
        <v>1251079146.4299998</v>
      </c>
      <c r="AH95" s="225">
        <f t="shared" si="97"/>
        <v>1724390820.6400003</v>
      </c>
      <c r="AI95" s="225">
        <f t="shared" ref="AI95" si="98">AI35</f>
        <v>2279093607.9099994</v>
      </c>
      <c r="AJ95" s="76"/>
      <c r="AK95" s="94">
        <v>141849.63219999999</v>
      </c>
      <c r="AL95" s="94">
        <v>285778.24388000002</v>
      </c>
      <c r="AM95" s="94">
        <v>444962.03581000003</v>
      </c>
      <c r="AN95" s="94">
        <v>619857</v>
      </c>
      <c r="AO95" s="94">
        <v>173548</v>
      </c>
      <c r="AP95" s="94">
        <v>343565.29100000003</v>
      </c>
      <c r="AQ95" s="94">
        <v>630788</v>
      </c>
      <c r="AR95" s="94">
        <v>861717</v>
      </c>
      <c r="AS95" s="94">
        <v>240240</v>
      </c>
      <c r="AT95" s="94">
        <v>478680</v>
      </c>
      <c r="AU95" s="94">
        <v>743641</v>
      </c>
      <c r="AV95" s="94">
        <v>1009485</v>
      </c>
      <c r="AW95" s="94">
        <v>270742</v>
      </c>
      <c r="AX95" s="94">
        <v>487018</v>
      </c>
      <c r="AY95" s="94">
        <v>779405</v>
      </c>
      <c r="AZ95" s="94">
        <v>1139759</v>
      </c>
      <c r="BA95" s="94">
        <v>293713</v>
      </c>
      <c r="BB95" s="94">
        <v>587173</v>
      </c>
      <c r="BC95" s="94">
        <v>903953</v>
      </c>
      <c r="BD95" s="94">
        <v>1208998</v>
      </c>
      <c r="BE95" s="94">
        <v>317356</v>
      </c>
      <c r="BF95" s="94">
        <v>608447</v>
      </c>
      <c r="BG95" s="94">
        <v>953720</v>
      </c>
      <c r="BH95" s="94">
        <v>1291541</v>
      </c>
      <c r="BI95" s="94">
        <v>347820</v>
      </c>
      <c r="BJ95" s="94">
        <v>685813</v>
      </c>
      <c r="BK95" s="94">
        <v>1001163</v>
      </c>
      <c r="BL95" s="94">
        <v>1347462</v>
      </c>
      <c r="BM95" s="94">
        <f>BM35</f>
        <v>326185</v>
      </c>
      <c r="BN95" s="94">
        <v>640112</v>
      </c>
      <c r="BO95" s="94">
        <v>901891.41800000006</v>
      </c>
      <c r="BP95" s="94">
        <v>1113201.1052600001</v>
      </c>
      <c r="BQ95" s="94">
        <v>263224.64990000002</v>
      </c>
      <c r="BR95" s="94">
        <v>524263.48848000006</v>
      </c>
      <c r="BS95" s="203">
        <v>750013381.34000015</v>
      </c>
      <c r="BT95" s="203">
        <v>958476353.68000019</v>
      </c>
      <c r="BU95" s="225">
        <v>255544357.49999997</v>
      </c>
      <c r="BV95" s="225">
        <v>511831385.87</v>
      </c>
      <c r="BW95" s="203">
        <v>767580089.17999995</v>
      </c>
      <c r="BX95" s="203">
        <v>1006967090.3</v>
      </c>
      <c r="BY95" s="203">
        <v>253614746.44000006</v>
      </c>
      <c r="BZ95" s="203">
        <v>520393018.96999997</v>
      </c>
      <c r="CA95" s="203">
        <v>877136510.50999999</v>
      </c>
      <c r="CB95" s="203">
        <v>1255315720.7699995</v>
      </c>
      <c r="CC95" s="225">
        <v>382997322.85000002</v>
      </c>
      <c r="CD95" s="225">
        <v>775870924.13</v>
      </c>
      <c r="CE95" s="225">
        <v>1201129047.6999998</v>
      </c>
      <c r="CF95" s="225">
        <v>1593481053.4200001</v>
      </c>
      <c r="CG95" s="225">
        <v>439660267.20019525</v>
      </c>
      <c r="CH95" s="225">
        <v>872758203.87039244</v>
      </c>
      <c r="CI95" s="225">
        <v>1271029606.9304705</v>
      </c>
      <c r="CJ95" s="225">
        <v>1710136549.5799999</v>
      </c>
      <c r="CK95" s="225">
        <v>388542624.75007468</v>
      </c>
      <c r="CL95" s="225">
        <v>786397756.06999993</v>
      </c>
      <c r="CM95" s="225">
        <v>1187041947.9099998</v>
      </c>
      <c r="CN95" s="225">
        <v>1509731673.28</v>
      </c>
      <c r="CO95" s="225">
        <v>419241602.97000003</v>
      </c>
      <c r="CP95" s="225">
        <f>CP35</f>
        <v>838815336.37</v>
      </c>
      <c r="CQ95" s="225">
        <f>CQ35</f>
        <v>1256276873.53</v>
      </c>
      <c r="CR95" s="225">
        <f>CR35</f>
        <v>1649870525.23</v>
      </c>
      <c r="CS95" s="39"/>
    </row>
    <row r="96" spans="1:97" s="41" customFormat="1" ht="7.5" customHeight="1">
      <c r="A96" s="39"/>
      <c r="B96" s="23"/>
      <c r="C96" s="59"/>
      <c r="D96" s="59"/>
      <c r="E96" s="59"/>
      <c r="F96" s="59"/>
      <c r="G96" s="59"/>
      <c r="H96" s="59"/>
      <c r="I96" s="59"/>
      <c r="J96" s="59"/>
      <c r="K96" s="59"/>
      <c r="L96" s="59"/>
      <c r="M96" s="59"/>
      <c r="N96" s="59"/>
      <c r="O96" s="59"/>
      <c r="P96" s="59"/>
      <c r="Q96" s="59"/>
      <c r="R96" s="59"/>
      <c r="S96" s="59"/>
      <c r="T96" s="242"/>
      <c r="U96" s="242"/>
      <c r="V96" s="242"/>
      <c r="W96" s="242"/>
      <c r="X96" s="242"/>
      <c r="Y96" s="242"/>
      <c r="Z96" s="242"/>
      <c r="AA96" s="242"/>
      <c r="AB96" s="242"/>
      <c r="AC96" s="242"/>
      <c r="AD96" s="242"/>
      <c r="AE96" s="242"/>
      <c r="AF96" s="242"/>
      <c r="AG96" s="242"/>
      <c r="AH96" s="242"/>
      <c r="AI96" s="242"/>
      <c r="AK96" s="48"/>
      <c r="AL96" s="48"/>
      <c r="AM96" s="48"/>
      <c r="AN96" s="48"/>
      <c r="AO96" s="48"/>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242"/>
      <c r="BV96" s="242"/>
      <c r="BW96" s="59"/>
      <c r="BX96" s="59"/>
      <c r="BY96" s="59"/>
      <c r="BZ96" s="59"/>
      <c r="CA96" s="59"/>
      <c r="CB96" s="59"/>
      <c r="CC96" s="242"/>
      <c r="CD96" s="242"/>
      <c r="CE96" s="242"/>
      <c r="CF96" s="242"/>
      <c r="CG96" s="242"/>
      <c r="CH96" s="242"/>
      <c r="CI96" s="242"/>
      <c r="CJ96" s="242"/>
      <c r="CK96" s="242"/>
      <c r="CL96" s="242"/>
      <c r="CM96" s="242"/>
      <c r="CN96" s="242"/>
      <c r="CO96" s="242"/>
      <c r="CP96" s="242"/>
      <c r="CQ96" s="242"/>
      <c r="CR96" s="242"/>
      <c r="CS96" s="39"/>
    </row>
    <row r="97" spans="1:97" s="41" customFormat="1">
      <c r="A97" s="39"/>
      <c r="B97" s="115" t="s">
        <v>176</v>
      </c>
      <c r="C97" s="116">
        <v>62629</v>
      </c>
      <c r="D97" s="116">
        <v>65897</v>
      </c>
      <c r="E97" s="116">
        <v>142180</v>
      </c>
      <c r="F97" s="116">
        <v>215732.53999999998</v>
      </c>
      <c r="G97" s="116">
        <v>301255.65359</v>
      </c>
      <c r="H97" s="116">
        <v>28435.492630000001</v>
      </c>
      <c r="I97" s="116">
        <v>124599</v>
      </c>
      <c r="J97" s="200">
        <v>204842054.02000001</v>
      </c>
      <c r="K97" s="200">
        <v>369812000</v>
      </c>
      <c r="L97" s="200">
        <f>'[17]DRE IFRS e REG'!$U$51</f>
        <v>147829000</v>
      </c>
      <c r="M97" s="200">
        <v>271014086.25999999</v>
      </c>
      <c r="N97" s="200">
        <v>478419041.66000003</v>
      </c>
      <c r="O97" s="200">
        <v>833942451.55999994</v>
      </c>
      <c r="P97" s="200">
        <v>205252522.72</v>
      </c>
      <c r="Q97" s="200">
        <f t="shared" ref="Q97:AD97" si="99">Q37</f>
        <v>485413059.16000003</v>
      </c>
      <c r="R97" s="200">
        <f t="shared" si="99"/>
        <v>633802726.65999997</v>
      </c>
      <c r="S97" s="200">
        <f t="shared" si="99"/>
        <v>781435897.45000005</v>
      </c>
      <c r="T97" s="224">
        <f t="shared" si="99"/>
        <v>210658862.27000001</v>
      </c>
      <c r="U97" s="224">
        <f t="shared" si="99"/>
        <v>436736396.19</v>
      </c>
      <c r="V97" s="224">
        <f t="shared" si="99"/>
        <v>554918585.51999998</v>
      </c>
      <c r="W97" s="224">
        <f t="shared" si="99"/>
        <v>564884674.03999996</v>
      </c>
      <c r="X97" s="224">
        <f t="shared" si="99"/>
        <v>187409113.08999997</v>
      </c>
      <c r="Y97" s="224">
        <f t="shared" si="99"/>
        <v>268862396.81999999</v>
      </c>
      <c r="Z97" s="224">
        <f t="shared" si="99"/>
        <v>293531074.16000003</v>
      </c>
      <c r="AA97" s="224">
        <f t="shared" si="99"/>
        <v>427517820.19</v>
      </c>
      <c r="AB97" s="224">
        <f t="shared" si="99"/>
        <v>157225720.22999999</v>
      </c>
      <c r="AC97" s="224">
        <f t="shared" si="99"/>
        <v>289098638.07999998</v>
      </c>
      <c r="AD97" s="224">
        <f t="shared" si="99"/>
        <v>399865382.27999997</v>
      </c>
      <c r="AE97" s="224">
        <f t="shared" ref="AE97:AF97" si="100">AE37</f>
        <v>664136681.50999999</v>
      </c>
      <c r="AF97" s="224">
        <f t="shared" si="100"/>
        <v>170117117.27000001</v>
      </c>
      <c r="AG97" s="224">
        <f t="shared" ref="AG97:AH97" si="101">AG37</f>
        <v>288978474.56</v>
      </c>
      <c r="AH97" s="224">
        <f t="shared" si="101"/>
        <v>348208000</v>
      </c>
      <c r="AI97" s="224">
        <f t="shared" ref="AI97" si="102">AI37</f>
        <v>457189728.89999998</v>
      </c>
      <c r="AJ97" s="76"/>
      <c r="AK97" s="116"/>
      <c r="AL97" s="116"/>
      <c r="AM97" s="116"/>
      <c r="AN97" s="116"/>
      <c r="AO97" s="116">
        <v>29916</v>
      </c>
      <c r="AP97" s="116">
        <v>34276.085999999996</v>
      </c>
      <c r="AQ97" s="116">
        <v>37316</v>
      </c>
      <c r="AR97" s="116">
        <v>40412</v>
      </c>
      <c r="AS97" s="116">
        <v>3324</v>
      </c>
      <c r="AT97" s="116">
        <v>21487</v>
      </c>
      <c r="AU97" s="116">
        <v>75155</v>
      </c>
      <c r="AV97" s="116">
        <v>132471</v>
      </c>
      <c r="AW97" s="116">
        <v>52144</v>
      </c>
      <c r="AX97" s="116">
        <v>100780</v>
      </c>
      <c r="AY97" s="116">
        <v>178087</v>
      </c>
      <c r="AZ97" s="116">
        <v>147226</v>
      </c>
      <c r="BA97" s="116">
        <v>38471</v>
      </c>
      <c r="BB97" s="116">
        <v>76366</v>
      </c>
      <c r="BC97" s="116">
        <v>115353</v>
      </c>
      <c r="BD97" s="116">
        <v>165432</v>
      </c>
      <c r="BE97" s="116">
        <v>41859</v>
      </c>
      <c r="BF97" s="116">
        <v>84519</v>
      </c>
      <c r="BG97" s="116">
        <v>134082</v>
      </c>
      <c r="BH97" s="116">
        <v>204904</v>
      </c>
      <c r="BI97" s="116">
        <v>56846</v>
      </c>
      <c r="BJ97" s="116">
        <v>116671</v>
      </c>
      <c r="BK97" s="116">
        <v>161261</v>
      </c>
      <c r="BL97" s="116">
        <v>224825</v>
      </c>
      <c r="BM97" s="116">
        <f>BM37</f>
        <v>54320</v>
      </c>
      <c r="BN97" s="116">
        <v>112985</v>
      </c>
      <c r="BO97" s="116">
        <v>155899</v>
      </c>
      <c r="BP97" s="116">
        <v>211463.61595000001</v>
      </c>
      <c r="BQ97" s="116">
        <v>40285.44397</v>
      </c>
      <c r="BR97" s="116">
        <v>98496.352549999996</v>
      </c>
      <c r="BS97" s="200">
        <v>146703657.53999999</v>
      </c>
      <c r="BT97" s="200">
        <v>196848049.75</v>
      </c>
      <c r="BU97" s="224">
        <v>40547494.140000001</v>
      </c>
      <c r="BV97" s="224">
        <v>98084961.909999996</v>
      </c>
      <c r="BW97" s="200">
        <v>130321182.17</v>
      </c>
      <c r="BX97" s="200">
        <v>162279592.03999999</v>
      </c>
      <c r="BY97" s="200">
        <v>38725052.460000001</v>
      </c>
      <c r="BZ97" s="200">
        <v>71480015.829999998</v>
      </c>
      <c r="CA97" s="200">
        <v>104281014.84999999</v>
      </c>
      <c r="CB97" s="200">
        <v>130238605.52</v>
      </c>
      <c r="CC97" s="224">
        <v>28903465.149999999</v>
      </c>
      <c r="CD97" s="224">
        <v>63687186.640000001</v>
      </c>
      <c r="CE97" s="224">
        <v>144876005.91</v>
      </c>
      <c r="CF97" s="224">
        <v>222605379.88</v>
      </c>
      <c r="CG97" s="224">
        <v>91700119.260000005</v>
      </c>
      <c r="CH97" s="224">
        <v>195106818.87</v>
      </c>
      <c r="CI97" s="224">
        <v>297680095.14999998</v>
      </c>
      <c r="CJ97" s="224">
        <v>389328493.55000001</v>
      </c>
      <c r="CK97" s="224">
        <v>108611224.39999999</v>
      </c>
      <c r="CL97" s="224">
        <v>206230779.91999999</v>
      </c>
      <c r="CM97" s="224">
        <v>331612153.06</v>
      </c>
      <c r="CN97" s="224">
        <v>488520596.95999998</v>
      </c>
      <c r="CO97" s="224">
        <v>98501057.950000003</v>
      </c>
      <c r="CP97" s="224">
        <f>CP37</f>
        <v>204246404.81</v>
      </c>
      <c r="CQ97" s="224">
        <f>CQ37</f>
        <v>310755000</v>
      </c>
      <c r="CR97" s="224">
        <f>CR37</f>
        <v>422301521.87</v>
      </c>
      <c r="CS97" s="39"/>
    </row>
    <row r="98" spans="1:97" s="41" customFormat="1" ht="3.75" customHeight="1">
      <c r="A98" s="39"/>
      <c r="B98" s="23"/>
      <c r="C98" s="54"/>
      <c r="D98" s="54"/>
      <c r="E98" s="54">
        <v>142180</v>
      </c>
      <c r="F98" s="54">
        <v>0</v>
      </c>
      <c r="G98" s="54">
        <v>0</v>
      </c>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76"/>
      <c r="AK98" s="59"/>
      <c r="AL98" s="59"/>
      <c r="AM98" s="59"/>
      <c r="AN98" s="59"/>
      <c r="AO98" s="54"/>
      <c r="AP98" s="55"/>
      <c r="AQ98" s="59"/>
      <c r="AR98" s="59"/>
      <c r="AS98" s="59"/>
      <c r="AT98" s="54"/>
      <c r="AU98" s="54"/>
      <c r="AV98" s="54"/>
      <c r="AW98" s="54"/>
      <c r="AX98" s="54"/>
      <c r="AY98" s="54"/>
      <c r="AZ98" s="54"/>
      <c r="BA98" s="54"/>
      <c r="BB98" s="54"/>
      <c r="BC98" s="54"/>
      <c r="BD98" s="54"/>
      <c r="BE98" s="54"/>
      <c r="BF98" s="54"/>
      <c r="BG98" s="54"/>
      <c r="BH98" s="54"/>
      <c r="BI98" s="54"/>
      <c r="BJ98" s="54"/>
      <c r="BK98" s="54"/>
      <c r="BL98" s="54"/>
      <c r="BM98" s="54">
        <f>BM37</f>
        <v>54320</v>
      </c>
      <c r="BN98" s="54"/>
      <c r="BO98" s="54"/>
      <c r="BP98" s="54"/>
      <c r="BQ98" s="54"/>
      <c r="BR98" s="54"/>
      <c r="BS98" s="54"/>
      <c r="BT98" s="54"/>
      <c r="BU98" s="243"/>
      <c r="BV98" s="243"/>
      <c r="BW98" s="54"/>
      <c r="BX98" s="54"/>
      <c r="BY98" s="54"/>
      <c r="BZ98" s="54">
        <v>71480015.829999998</v>
      </c>
      <c r="CA98" s="54">
        <v>104281014.84999999</v>
      </c>
      <c r="CB98" s="54">
        <v>130238605.52</v>
      </c>
      <c r="CC98" s="243">
        <v>28903465.149999999</v>
      </c>
      <c r="CD98" s="243">
        <v>63687186.640000001</v>
      </c>
      <c r="CE98" s="243">
        <v>144876005.91</v>
      </c>
      <c r="CF98" s="243">
        <v>222605379.88</v>
      </c>
      <c r="CG98" s="243">
        <v>91700119.260000005</v>
      </c>
      <c r="CH98" s="243">
        <v>195106818.87</v>
      </c>
      <c r="CI98" s="243">
        <v>297680095.14999998</v>
      </c>
      <c r="CJ98" s="243">
        <v>389328493.55000001</v>
      </c>
      <c r="CK98" s="243">
        <v>108611224.39999999</v>
      </c>
      <c r="CL98" s="243">
        <v>206230779.91999999</v>
      </c>
      <c r="CM98" s="243">
        <v>331612153.06</v>
      </c>
      <c r="CN98" s="243">
        <v>488520596.95999998</v>
      </c>
      <c r="CO98" s="243">
        <v>98501057.950000003</v>
      </c>
      <c r="CP98" s="243"/>
      <c r="CQ98" s="243"/>
      <c r="CR98" s="243"/>
      <c r="CS98" s="39"/>
    </row>
    <row r="99" spans="1:97" s="41" customFormat="1">
      <c r="A99" s="39"/>
      <c r="B99" s="92" t="s">
        <v>756</v>
      </c>
      <c r="C99" s="94"/>
      <c r="D99" s="94"/>
      <c r="E99" s="94">
        <v>0</v>
      </c>
      <c r="F99" s="94">
        <v>0</v>
      </c>
      <c r="G99" s="94">
        <v>0</v>
      </c>
      <c r="H99" s="94"/>
      <c r="I99" s="94"/>
      <c r="J99" s="94"/>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76"/>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4"/>
      <c r="BR99" s="94">
        <v>0</v>
      </c>
      <c r="BS99" s="94" t="s">
        <v>180</v>
      </c>
      <c r="BT99" s="94" t="s">
        <v>180</v>
      </c>
      <c r="BU99" s="248" t="s">
        <v>180</v>
      </c>
      <c r="BV99" s="248"/>
      <c r="BW99" s="94"/>
      <c r="BX99" s="94"/>
      <c r="BY99" s="94"/>
      <c r="BZ99" s="94"/>
      <c r="CA99" s="94"/>
      <c r="CB99" s="94"/>
      <c r="CC99" s="248"/>
      <c r="CD99" s="248"/>
      <c r="CE99" s="248"/>
      <c r="CF99" s="248"/>
      <c r="CG99" s="248"/>
      <c r="CH99" s="248"/>
      <c r="CI99" s="248"/>
      <c r="CJ99" s="248"/>
      <c r="CK99" s="248"/>
      <c r="CL99" s="248"/>
      <c r="CM99" s="248"/>
      <c r="CN99" s="248"/>
      <c r="CO99" s="248"/>
      <c r="CP99" s="248">
        <f>CP38</f>
        <v>0</v>
      </c>
      <c r="CQ99" s="248">
        <f>CQ38</f>
        <v>0</v>
      </c>
      <c r="CR99" s="248">
        <f>CR38</f>
        <v>0</v>
      </c>
      <c r="CS99" s="39"/>
    </row>
    <row r="100" spans="1:97" s="41" customFormat="1">
      <c r="A100" s="39"/>
      <c r="B100" s="115" t="s">
        <v>584</v>
      </c>
      <c r="C100" s="116">
        <v>11599</v>
      </c>
      <c r="D100" s="116">
        <v>11598.696550000001</v>
      </c>
      <c r="E100" s="116">
        <v>24534</v>
      </c>
      <c r="F100" s="116">
        <v>45922.820999999996</v>
      </c>
      <c r="G100" s="116">
        <v>62912.773269999991</v>
      </c>
      <c r="H100" s="116">
        <v>15891.519289999998</v>
      </c>
      <c r="I100" s="116">
        <v>40741</v>
      </c>
      <c r="J100" s="200">
        <v>74759744.170000002</v>
      </c>
      <c r="K100" s="200">
        <v>96939247.379999995</v>
      </c>
      <c r="L100" s="200">
        <v>12955608.300000001</v>
      </c>
      <c r="M100" s="200">
        <v>22295576.93</v>
      </c>
      <c r="N100" s="200">
        <v>32963361.100000001</v>
      </c>
      <c r="O100" s="200">
        <v>38813341.799999997</v>
      </c>
      <c r="P100" s="200">
        <v>4410378.8899999997</v>
      </c>
      <c r="Q100" s="200">
        <f t="shared" ref="Q100:AC100" si="103">Q41</f>
        <v>11558895.939999999</v>
      </c>
      <c r="R100" s="200">
        <f t="shared" si="103"/>
        <v>20242524.649999999</v>
      </c>
      <c r="S100" s="200">
        <f t="shared" si="103"/>
        <v>34282746.409999996</v>
      </c>
      <c r="T100" s="224">
        <f t="shared" si="103"/>
        <v>23046554.210000001</v>
      </c>
      <c r="U100" s="224">
        <f t="shared" si="103"/>
        <v>69954718.170000002</v>
      </c>
      <c r="V100" s="224">
        <f t="shared" si="103"/>
        <v>124595203.09999999</v>
      </c>
      <c r="W100" s="224">
        <f t="shared" si="103"/>
        <v>164994726.53</v>
      </c>
      <c r="X100" s="224">
        <f t="shared" si="103"/>
        <v>33783039.43</v>
      </c>
      <c r="Y100" s="224">
        <f t="shared" si="103"/>
        <v>70452265.670000002</v>
      </c>
      <c r="Z100" s="224">
        <f>Z41</f>
        <v>108429490.75</v>
      </c>
      <c r="AA100" s="224">
        <f t="shared" si="103"/>
        <v>148007743.77000001</v>
      </c>
      <c r="AB100" s="224">
        <f t="shared" si="103"/>
        <v>25019384.460000001</v>
      </c>
      <c r="AC100" s="224">
        <f t="shared" si="103"/>
        <v>55340211.25</v>
      </c>
      <c r="AD100" s="224">
        <f t="shared" ref="AD100:AF101" si="104">AD41</f>
        <v>76403271.719999999</v>
      </c>
      <c r="AE100" s="224">
        <f t="shared" si="104"/>
        <v>103110109.62</v>
      </c>
      <c r="AF100" s="224">
        <f t="shared" si="104"/>
        <v>20167770.09</v>
      </c>
      <c r="AG100" s="224">
        <f t="shared" ref="AG100:AH100" si="105">AG41</f>
        <v>52866084.57</v>
      </c>
      <c r="AH100" s="224">
        <f t="shared" si="105"/>
        <v>85401158.989999995</v>
      </c>
      <c r="AI100" s="224">
        <f t="shared" ref="AI100" si="106">AI41</f>
        <v>134251817.03</v>
      </c>
      <c r="AJ100" s="76"/>
      <c r="AK100" s="116">
        <v>14424</v>
      </c>
      <c r="AL100" s="116">
        <v>30555</v>
      </c>
      <c r="AM100" s="116">
        <v>42295</v>
      </c>
      <c r="AN100" s="116">
        <v>53626</v>
      </c>
      <c r="AO100" s="116">
        <v>10167</v>
      </c>
      <c r="AP100" s="116">
        <v>27991.711000000003</v>
      </c>
      <c r="AQ100" s="116">
        <v>68325</v>
      </c>
      <c r="AR100" s="116">
        <v>133078</v>
      </c>
      <c r="AS100" s="116">
        <v>42795</v>
      </c>
      <c r="AT100" s="116">
        <v>78007</v>
      </c>
      <c r="AU100" s="116">
        <v>89599</v>
      </c>
      <c r="AV100" s="116">
        <v>104683</v>
      </c>
      <c r="AW100" s="116">
        <v>14220</v>
      </c>
      <c r="AX100" s="116">
        <v>32418</v>
      </c>
      <c r="AY100" s="116">
        <v>46137</v>
      </c>
      <c r="AZ100" s="116">
        <v>57195</v>
      </c>
      <c r="BA100" s="116">
        <v>10213</v>
      </c>
      <c r="BB100" s="116">
        <v>26028</v>
      </c>
      <c r="BC100" s="116">
        <v>46563</v>
      </c>
      <c r="BD100" s="116">
        <v>60911</v>
      </c>
      <c r="BE100" s="116">
        <v>12434</v>
      </c>
      <c r="BF100" s="116">
        <v>26089</v>
      </c>
      <c r="BG100" s="116">
        <v>41898</v>
      </c>
      <c r="BH100" s="116">
        <v>58364</v>
      </c>
      <c r="BI100" s="116">
        <v>15493</v>
      </c>
      <c r="BJ100" s="116">
        <v>34088</v>
      </c>
      <c r="BK100" s="116">
        <v>54304</v>
      </c>
      <c r="BL100" s="116">
        <v>69753</v>
      </c>
      <c r="BM100" s="116">
        <f>BM41</f>
        <v>11599</v>
      </c>
      <c r="BN100" s="116">
        <v>24534</v>
      </c>
      <c r="BO100" s="116">
        <v>45922.820999999996</v>
      </c>
      <c r="BP100" s="116">
        <v>62912.773269999991</v>
      </c>
      <c r="BQ100" s="116">
        <v>15891.519289999998</v>
      </c>
      <c r="BR100" s="116">
        <v>40740.726350000004</v>
      </c>
      <c r="BS100" s="200">
        <v>74759744.170000002</v>
      </c>
      <c r="BT100" s="200">
        <v>96939247.379999995</v>
      </c>
      <c r="BU100" s="224">
        <v>12955608.300000001</v>
      </c>
      <c r="BV100" s="224">
        <v>22295576.93</v>
      </c>
      <c r="BW100" s="200">
        <v>32963361.100000001</v>
      </c>
      <c r="BX100" s="200">
        <v>38813341.799999997</v>
      </c>
      <c r="BY100" s="200">
        <v>4410378.8899999997</v>
      </c>
      <c r="BZ100" s="200">
        <v>11558895.939999999</v>
      </c>
      <c r="CA100" s="200">
        <v>20242524.649999999</v>
      </c>
      <c r="CB100" s="200">
        <v>34282746.409999996</v>
      </c>
      <c r="CC100" s="224">
        <v>23046554.210000001</v>
      </c>
      <c r="CD100" s="224">
        <v>69954718.170000002</v>
      </c>
      <c r="CE100" s="224">
        <v>124595203.09999999</v>
      </c>
      <c r="CF100" s="224">
        <v>164994726.53</v>
      </c>
      <c r="CG100" s="224">
        <v>33783039.43</v>
      </c>
      <c r="CH100" s="224">
        <v>70452265.670000002</v>
      </c>
      <c r="CI100" s="224">
        <v>108429490.75</v>
      </c>
      <c r="CJ100" s="224">
        <v>148007743.77000001</v>
      </c>
      <c r="CK100" s="224">
        <v>25019384.460000001</v>
      </c>
      <c r="CL100" s="224">
        <v>55340211.25</v>
      </c>
      <c r="CM100" s="224">
        <v>76403271.719999999</v>
      </c>
      <c r="CN100" s="224">
        <v>91251053.579999998</v>
      </c>
      <c r="CO100" s="224">
        <v>21769806.43</v>
      </c>
      <c r="CP100" s="224">
        <f t="shared" ref="CP100:CR101" si="107">CP41</f>
        <v>52866084.57</v>
      </c>
      <c r="CQ100" s="224">
        <f t="shared" si="107"/>
        <v>85401000</v>
      </c>
      <c r="CR100" s="224">
        <f t="shared" si="107"/>
        <v>134251817.03</v>
      </c>
      <c r="CS100" s="39"/>
    </row>
    <row r="101" spans="1:97" s="41" customFormat="1">
      <c r="A101" s="39"/>
      <c r="B101" s="22" t="s">
        <v>757</v>
      </c>
      <c r="C101" s="55">
        <v>0</v>
      </c>
      <c r="D101" s="55">
        <v>-63547</v>
      </c>
      <c r="E101" s="55">
        <v>-131195</v>
      </c>
      <c r="F101" s="55">
        <v>215661</v>
      </c>
      <c r="G101" s="55">
        <v>274100</v>
      </c>
      <c r="H101" s="55">
        <v>-80070.083109999992</v>
      </c>
      <c r="I101" s="55">
        <v>-176514</v>
      </c>
      <c r="J101" s="199">
        <v>-259340944.19999999</v>
      </c>
      <c r="K101" s="199">
        <v>-355733830.83999997</v>
      </c>
      <c r="L101" s="199">
        <v>-147814763.91</v>
      </c>
      <c r="M101" s="199">
        <v>-185611878.43000001</v>
      </c>
      <c r="N101" s="199">
        <v>-315567000</v>
      </c>
      <c r="O101" s="199">
        <v>-514337555.77999997</v>
      </c>
      <c r="P101" s="199">
        <v>-187505942.09999999</v>
      </c>
      <c r="Q101" s="199">
        <f t="shared" ref="Q101:AC101" si="108">Q42</f>
        <v>-367795064.87</v>
      </c>
      <c r="R101" s="199">
        <f t="shared" si="108"/>
        <v>-606834169.83999991</v>
      </c>
      <c r="S101" s="199">
        <f t="shared" si="108"/>
        <v>-844392402.19000006</v>
      </c>
      <c r="T101" s="223">
        <f t="shared" si="108"/>
        <v>-251227044.38</v>
      </c>
      <c r="U101" s="223">
        <f t="shared" si="108"/>
        <v>-558709710.12</v>
      </c>
      <c r="V101" s="223">
        <f t="shared" si="108"/>
        <v>-699109013.14999998</v>
      </c>
      <c r="W101" s="223">
        <f t="shared" si="108"/>
        <v>-902550744.63</v>
      </c>
      <c r="X101" s="223">
        <f t="shared" si="108"/>
        <v>-318393418.52173102</v>
      </c>
      <c r="Y101" s="223">
        <f t="shared" si="108"/>
        <v>-601238127.81346202</v>
      </c>
      <c r="Z101" s="223">
        <f>Z42</f>
        <v>-819812307.41412497</v>
      </c>
      <c r="AA101" s="223">
        <f t="shared" si="108"/>
        <v>-1051831213.74</v>
      </c>
      <c r="AB101" s="223">
        <f t="shared" si="108"/>
        <v>-326984874.11066294</v>
      </c>
      <c r="AC101" s="223">
        <f t="shared" si="108"/>
        <v>-560219769.42999995</v>
      </c>
      <c r="AD101" s="223">
        <f t="shared" si="104"/>
        <v>-791864243.67999995</v>
      </c>
      <c r="AE101" s="223">
        <f t="shared" si="104"/>
        <v>-1103961002.3900001</v>
      </c>
      <c r="AF101" s="223">
        <f t="shared" si="104"/>
        <v>-366060461.88</v>
      </c>
      <c r="AG101" s="223">
        <f t="shared" ref="AG101:AH101" si="109">AG42</f>
        <v>-624308550.90999997</v>
      </c>
      <c r="AH101" s="223">
        <f t="shared" si="109"/>
        <v>-896256572.45000005</v>
      </c>
      <c r="AI101" s="223">
        <f t="shared" ref="AI101" si="110">AI42</f>
        <v>-1171660598.0899999</v>
      </c>
      <c r="AJ101" s="76"/>
      <c r="AK101" s="55">
        <v>-43304</v>
      </c>
      <c r="AL101" s="55">
        <v>-91472</v>
      </c>
      <c r="AM101" s="55">
        <v>-138776</v>
      </c>
      <c r="AN101" s="55">
        <v>-201642</v>
      </c>
      <c r="AO101" s="55">
        <v>-73138</v>
      </c>
      <c r="AP101" s="55">
        <v>-147869.66800000001</v>
      </c>
      <c r="AQ101" s="55">
        <v>-242146</v>
      </c>
      <c r="AR101" s="55">
        <v>-337028</v>
      </c>
      <c r="AS101" s="55">
        <v>-74362</v>
      </c>
      <c r="AT101" s="55">
        <v>-150690</v>
      </c>
      <c r="AU101" s="55">
        <v>-232052</v>
      </c>
      <c r="AV101" s="55">
        <v>-315695</v>
      </c>
      <c r="AW101" s="55">
        <v>-85197</v>
      </c>
      <c r="AX101" s="55">
        <v>-166142</v>
      </c>
      <c r="AY101" s="55">
        <v>-244597</v>
      </c>
      <c r="AZ101" s="55">
        <v>0</v>
      </c>
      <c r="BA101" s="55">
        <v>-70267</v>
      </c>
      <c r="BB101" s="55">
        <v>-145494</v>
      </c>
      <c r="BC101" s="55">
        <v>0</v>
      </c>
      <c r="BD101" s="55">
        <v>0</v>
      </c>
      <c r="BE101" s="55">
        <v>0</v>
      </c>
      <c r="BF101" s="55">
        <v>0</v>
      </c>
      <c r="BG101" s="55">
        <v>0</v>
      </c>
      <c r="BH101" s="55"/>
      <c r="BI101" s="55"/>
      <c r="BJ101" s="55"/>
      <c r="BK101" s="55"/>
      <c r="BL101" s="55"/>
      <c r="BM101" s="55">
        <f>BM42</f>
        <v>0</v>
      </c>
      <c r="BN101" s="55">
        <v>0</v>
      </c>
      <c r="BO101" s="55">
        <v>-215661</v>
      </c>
      <c r="BP101" s="55">
        <v>-274099.52549999999</v>
      </c>
      <c r="BQ101" s="55">
        <v>-79306.815879999995</v>
      </c>
      <c r="BR101" s="55">
        <v>-175012.78427999999</v>
      </c>
      <c r="BS101" s="199">
        <v>-256896261.44999999</v>
      </c>
      <c r="BT101" s="199">
        <v>-352664098.44999999</v>
      </c>
      <c r="BU101" s="223">
        <v>-147085133.25999999</v>
      </c>
      <c r="BV101" s="223">
        <v>-184163421.31</v>
      </c>
      <c r="BW101" s="199">
        <v>-313427798.91000003</v>
      </c>
      <c r="BX101" s="199">
        <v>-511639327.32999998</v>
      </c>
      <c r="BY101" s="199">
        <v>-186800104.69999999</v>
      </c>
      <c r="BZ101" s="199">
        <v>-366375607.72000003</v>
      </c>
      <c r="CA101" s="199">
        <v>-604729095.27999997</v>
      </c>
      <c r="CB101" s="199">
        <v>-841759829.41999996</v>
      </c>
      <c r="CC101" s="223">
        <v>-250904794.66</v>
      </c>
      <c r="CD101" s="223">
        <v>-560418550.66999996</v>
      </c>
      <c r="CE101" s="223">
        <v>-700641430.57000005</v>
      </c>
      <c r="CF101" s="223">
        <v>-903941174.23000002</v>
      </c>
      <c r="CG101" s="223">
        <v>-318283051.38173103</v>
      </c>
      <c r="CH101" s="223">
        <v>-601045434.203462</v>
      </c>
      <c r="CI101" s="223">
        <v>-819544805.32412505</v>
      </c>
      <c r="CJ101" s="223">
        <v>-1051496306.51</v>
      </c>
      <c r="CK101" s="223">
        <v>-326924677.91066301</v>
      </c>
      <c r="CL101" s="223">
        <v>-560105820.63</v>
      </c>
      <c r="CM101" s="223">
        <v>-791703068.45000005</v>
      </c>
      <c r="CN101" s="223">
        <v>-1103759125.3599999</v>
      </c>
      <c r="CO101" s="223">
        <v>-366026264.70999998</v>
      </c>
      <c r="CP101" s="223">
        <f t="shared" si="107"/>
        <v>-624246070.01999998</v>
      </c>
      <c r="CQ101" s="223">
        <f t="shared" si="107"/>
        <v>-896171578.43999994</v>
      </c>
      <c r="CR101" s="223">
        <f t="shared" si="107"/>
        <v>-1171559782.0799999</v>
      </c>
      <c r="CS101" s="39"/>
    </row>
    <row r="102" spans="1:97" s="41" customFormat="1">
      <c r="A102" s="39"/>
      <c r="B102" s="115" t="s">
        <v>590</v>
      </c>
      <c r="C102" s="116">
        <v>-1441</v>
      </c>
      <c r="D102" s="116">
        <v>-1441.7696100000001</v>
      </c>
      <c r="E102" s="116">
        <v>-30208</v>
      </c>
      <c r="F102" s="116">
        <v>-40033.012999999999</v>
      </c>
      <c r="G102" s="116">
        <v>-58701.603780000005</v>
      </c>
      <c r="H102" s="116">
        <v>-6765.2955899999997</v>
      </c>
      <c r="I102" s="116">
        <v>-5132</v>
      </c>
      <c r="J102" s="224">
        <v>-38492971.060000002</v>
      </c>
      <c r="K102" s="224">
        <v>-28543214.530000001</v>
      </c>
      <c r="L102" s="224">
        <v>-114118723.20999999</v>
      </c>
      <c r="M102" s="224">
        <v>-145359863.93000001</v>
      </c>
      <c r="N102" s="224">
        <v>-170572060.06</v>
      </c>
      <c r="O102" s="224">
        <v>-141054293.21000001</v>
      </c>
      <c r="P102" s="224">
        <v>-51439187.909999996</v>
      </c>
      <c r="Q102" s="224">
        <f t="shared" ref="Q102:AA102" si="111">Q44</f>
        <v>2226948.6800000002</v>
      </c>
      <c r="R102" s="224">
        <f t="shared" si="111"/>
        <v>-33699995.780000001</v>
      </c>
      <c r="S102" s="224">
        <f t="shared" si="111"/>
        <v>-74229983.879999995</v>
      </c>
      <c r="T102" s="224">
        <f t="shared" si="111"/>
        <v>89169305.829999998</v>
      </c>
      <c r="U102" s="224">
        <f t="shared" si="111"/>
        <v>39472885.119999997</v>
      </c>
      <c r="V102" s="224">
        <f t="shared" si="111"/>
        <v>38285673.579999998</v>
      </c>
      <c r="W102" s="224">
        <f t="shared" si="111"/>
        <v>24176888.809999999</v>
      </c>
      <c r="X102" s="224">
        <f t="shared" si="111"/>
        <v>2529585.9600000009</v>
      </c>
      <c r="Y102" s="224">
        <f t="shared" si="111"/>
        <v>19740263.039999999</v>
      </c>
      <c r="Z102" s="224">
        <f t="shared" si="111"/>
        <v>-2800130.81</v>
      </c>
      <c r="AA102" s="224">
        <f t="shared" si="111"/>
        <v>-1258456.8799999999</v>
      </c>
      <c r="AB102" s="224">
        <v>-12017971.48</v>
      </c>
      <c r="AC102" s="224">
        <f t="shared" ref="AC102:AC109" si="112">AC44</f>
        <v>-60491645.159999996</v>
      </c>
      <c r="AD102" s="224">
        <f t="shared" ref="AD102:AE109" si="113">AD44</f>
        <v>-68314677.340000004</v>
      </c>
      <c r="AE102" s="224">
        <f t="shared" si="113"/>
        <v>-115043381.42</v>
      </c>
      <c r="AF102" s="224">
        <f t="shared" ref="AF102:AG102" si="114">AF44</f>
        <v>25471115.510000002</v>
      </c>
      <c r="AG102" s="224">
        <f t="shared" si="114"/>
        <v>39334362.619999997</v>
      </c>
      <c r="AH102" s="224">
        <f t="shared" ref="AH102:AI102" si="115">AH44</f>
        <v>39008000</v>
      </c>
      <c r="AI102" s="224">
        <f t="shared" si="115"/>
        <v>38388202.460000001</v>
      </c>
      <c r="AJ102" s="76"/>
      <c r="AK102" s="116"/>
      <c r="AL102" s="116"/>
      <c r="AM102" s="116"/>
      <c r="AN102" s="116"/>
      <c r="AO102" s="116"/>
      <c r="AP102" s="116"/>
      <c r="AQ102" s="116"/>
      <c r="AR102" s="116"/>
      <c r="AS102" s="116"/>
      <c r="AT102" s="116"/>
      <c r="AU102" s="116"/>
      <c r="AV102" s="116"/>
      <c r="AW102" s="116"/>
      <c r="AX102" s="116"/>
      <c r="AY102" s="116"/>
      <c r="AZ102" s="116">
        <v>-80972</v>
      </c>
      <c r="BA102" s="116">
        <v>0</v>
      </c>
      <c r="BB102" s="116">
        <v>0</v>
      </c>
      <c r="BC102" s="116">
        <v>-231246</v>
      </c>
      <c r="BD102" s="116">
        <v>-236079</v>
      </c>
      <c r="BE102" s="116">
        <v>43003</v>
      </c>
      <c r="BF102" s="116">
        <v>79496</v>
      </c>
      <c r="BG102" s="116">
        <v>64869</v>
      </c>
      <c r="BH102" s="116">
        <v>59353</v>
      </c>
      <c r="BI102" s="116">
        <v>7037</v>
      </c>
      <c r="BJ102" s="116">
        <v>-11499</v>
      </c>
      <c r="BK102" s="116">
        <v>-567</v>
      </c>
      <c r="BL102" s="116">
        <v>-17661</v>
      </c>
      <c r="BM102" s="116">
        <f t="shared" ref="BM102:BM109" si="116">BM44</f>
        <v>-1441</v>
      </c>
      <c r="BN102" s="116">
        <v>-30208</v>
      </c>
      <c r="BO102" s="116">
        <v>-40033.012999999999</v>
      </c>
      <c r="BP102" s="116">
        <v>-58701.603780000005</v>
      </c>
      <c r="BQ102" s="116">
        <v>-6765.2955899999997</v>
      </c>
      <c r="BR102" s="116">
        <v>-5132.3638600000004</v>
      </c>
      <c r="BS102" s="200">
        <v>-38492971.060000002</v>
      </c>
      <c r="BT102" s="200">
        <v>-28543214.530000001</v>
      </c>
      <c r="BU102" s="224">
        <v>-114118723.20999999</v>
      </c>
      <c r="BV102" s="224">
        <v>-145359862.93000001</v>
      </c>
      <c r="BW102" s="224">
        <v>-170572060.06</v>
      </c>
      <c r="BX102" s="224">
        <v>-141053293.21000001</v>
      </c>
      <c r="BY102" s="224">
        <v>-51439187.909999996</v>
      </c>
      <c r="BZ102" s="224">
        <v>2226948.6800000002</v>
      </c>
      <c r="CA102" s="224">
        <v>-33699995.780000001</v>
      </c>
      <c r="CB102" s="224">
        <v>-74229983.879999995</v>
      </c>
      <c r="CC102" s="224">
        <v>89169305.829999998</v>
      </c>
      <c r="CD102" s="224">
        <v>39472885.119999997</v>
      </c>
      <c r="CE102" s="224">
        <v>38285673.579999998</v>
      </c>
      <c r="CF102" s="224">
        <v>24176888.809999999</v>
      </c>
      <c r="CG102" s="224">
        <v>2529585.9600000009</v>
      </c>
      <c r="CH102" s="224">
        <v>19740263.039999999</v>
      </c>
      <c r="CI102" s="224">
        <v>-2800130.81</v>
      </c>
      <c r="CJ102" s="224">
        <v>-1258456.8799999999</v>
      </c>
      <c r="CK102" s="224">
        <v>-12017971.479999997</v>
      </c>
      <c r="CL102" s="224">
        <v>-60491645.159999996</v>
      </c>
      <c r="CM102" s="224">
        <v>-68314677.340000004</v>
      </c>
      <c r="CN102" s="224">
        <v>-115043381.42</v>
      </c>
      <c r="CO102" s="224">
        <v>25471115.510000002</v>
      </c>
      <c r="CP102" s="224">
        <f>CP44</f>
        <v>39334362.619999997</v>
      </c>
      <c r="CQ102" s="224">
        <f>CQ44</f>
        <v>39008155.579999998</v>
      </c>
      <c r="CR102" s="224">
        <f>CR44</f>
        <v>38388202.460000001</v>
      </c>
      <c r="CS102" s="39"/>
    </row>
    <row r="103" spans="1:97" s="41" customFormat="1">
      <c r="A103" s="39"/>
      <c r="B103" s="22" t="s">
        <v>758</v>
      </c>
      <c r="C103" s="55"/>
      <c r="D103" s="55"/>
      <c r="E103" s="55"/>
      <c r="F103" s="55">
        <v>0</v>
      </c>
      <c r="G103" s="55">
        <v>0</v>
      </c>
      <c r="H103" s="55"/>
      <c r="I103" s="55"/>
      <c r="J103" s="55"/>
      <c r="K103" s="55"/>
      <c r="L103" s="55"/>
      <c r="M103" s="55"/>
      <c r="N103" s="55"/>
      <c r="O103" s="55"/>
      <c r="P103" s="55"/>
      <c r="Q103" s="55">
        <f t="shared" ref="Q103:AA103" si="117">Q45</f>
        <v>0</v>
      </c>
      <c r="R103" s="55">
        <f t="shared" si="117"/>
        <v>0</v>
      </c>
      <c r="S103" s="55">
        <f t="shared" si="117"/>
        <v>0</v>
      </c>
      <c r="T103" s="240">
        <f t="shared" si="117"/>
        <v>0</v>
      </c>
      <c r="U103" s="240">
        <f t="shared" si="117"/>
        <v>0</v>
      </c>
      <c r="V103" s="240">
        <f t="shared" si="117"/>
        <v>0</v>
      </c>
      <c r="W103" s="240">
        <f t="shared" si="117"/>
        <v>0</v>
      </c>
      <c r="X103" s="240">
        <f t="shared" si="117"/>
        <v>0</v>
      </c>
      <c r="Y103" s="240">
        <f t="shared" si="117"/>
        <v>0</v>
      </c>
      <c r="Z103" s="240">
        <f t="shared" si="117"/>
        <v>0</v>
      </c>
      <c r="AA103" s="240">
        <f t="shared" si="117"/>
        <v>0</v>
      </c>
      <c r="AB103" s="240">
        <f t="shared" ref="AB103:AB109" si="118">AB45</f>
        <v>0</v>
      </c>
      <c r="AC103" s="240">
        <f t="shared" si="112"/>
        <v>0</v>
      </c>
      <c r="AD103" s="240">
        <f t="shared" si="113"/>
        <v>0</v>
      </c>
      <c r="AE103" s="240">
        <f t="shared" si="113"/>
        <v>0</v>
      </c>
      <c r="AF103" s="240">
        <f t="shared" ref="AF103:AG103" si="119">AF45</f>
        <v>0</v>
      </c>
      <c r="AG103" s="240">
        <f t="shared" si="119"/>
        <v>0</v>
      </c>
      <c r="AH103" s="240">
        <f t="shared" ref="AH103:AI103" si="120">AH45</f>
        <v>0</v>
      </c>
      <c r="AI103" s="240">
        <f t="shared" si="120"/>
        <v>0</v>
      </c>
      <c r="AK103" s="55">
        <v>-5985</v>
      </c>
      <c r="AL103" s="55">
        <v>-11833</v>
      </c>
      <c r="AM103" s="55">
        <v>-14366</v>
      </c>
      <c r="AN103" s="55">
        <v>-28238</v>
      </c>
      <c r="AO103" s="55">
        <v>-3723</v>
      </c>
      <c r="AP103" s="55">
        <v>-8277.2810000000009</v>
      </c>
      <c r="AQ103" s="55">
        <v>-10755</v>
      </c>
      <c r="AR103" s="55">
        <v>-42356</v>
      </c>
      <c r="AS103" s="55">
        <v>-30087</v>
      </c>
      <c r="AT103" s="55">
        <v>-79304</v>
      </c>
      <c r="AU103" s="55">
        <v>-91078</v>
      </c>
      <c r="AV103" s="55">
        <v>-133692</v>
      </c>
      <c r="AW103" s="55">
        <v>-31514</v>
      </c>
      <c r="AX103" s="55">
        <v>-50919</v>
      </c>
      <c r="AY103" s="55">
        <v>-111698</v>
      </c>
      <c r="AZ103" s="55">
        <v>-4953</v>
      </c>
      <c r="BA103" s="55">
        <v>-187187</v>
      </c>
      <c r="BB103" s="55">
        <v>-205398</v>
      </c>
      <c r="BC103" s="55">
        <v>0</v>
      </c>
      <c r="BD103" s="55">
        <v>0</v>
      </c>
      <c r="BE103" s="55">
        <v>0</v>
      </c>
      <c r="BF103" s="55">
        <v>0</v>
      </c>
      <c r="BG103" s="55">
        <v>0</v>
      </c>
      <c r="BH103" s="55"/>
      <c r="BI103" s="55"/>
      <c r="BJ103" s="55"/>
      <c r="BK103" s="55">
        <v>0</v>
      </c>
      <c r="BL103" s="55">
        <v>0</v>
      </c>
      <c r="BM103" s="55">
        <f t="shared" si="116"/>
        <v>0</v>
      </c>
      <c r="BU103" s="241"/>
      <c r="BV103" s="241"/>
      <c r="BW103" s="55"/>
      <c r="BX103" s="55"/>
      <c r="BY103" s="55"/>
      <c r="BZ103" s="55">
        <v>0</v>
      </c>
      <c r="CA103" s="55">
        <v>0</v>
      </c>
      <c r="CB103" s="55">
        <v>0</v>
      </c>
      <c r="CC103" s="240">
        <v>0</v>
      </c>
      <c r="CD103" s="240">
        <v>0</v>
      </c>
      <c r="CE103" s="240">
        <v>0</v>
      </c>
      <c r="CF103" s="240">
        <v>0</v>
      </c>
      <c r="CG103" s="240">
        <v>0</v>
      </c>
      <c r="CH103" s="240">
        <v>0</v>
      </c>
      <c r="CI103" s="240">
        <v>0</v>
      </c>
      <c r="CJ103" s="240">
        <v>0</v>
      </c>
      <c r="CK103" s="240">
        <v>0</v>
      </c>
      <c r="CL103" s="240">
        <v>0</v>
      </c>
      <c r="CM103" s="240">
        <v>0</v>
      </c>
      <c r="CN103" s="240">
        <v>0</v>
      </c>
      <c r="CO103" s="240">
        <v>0</v>
      </c>
      <c r="CP103" s="240" t="s">
        <v>180</v>
      </c>
      <c r="CQ103" s="240" t="s">
        <v>180</v>
      </c>
      <c r="CR103" s="240" t="s">
        <v>180</v>
      </c>
      <c r="CS103" s="39"/>
    </row>
    <row r="104" spans="1:97" s="41" customFormat="1">
      <c r="A104" s="39"/>
      <c r="B104" s="115" t="s">
        <v>600</v>
      </c>
      <c r="C104" s="116">
        <v>-3792</v>
      </c>
      <c r="D104" s="116">
        <v>-3792.4027599999999</v>
      </c>
      <c r="E104" s="116">
        <v>23225</v>
      </c>
      <c r="F104" s="116">
        <v>26842.434000000001</v>
      </c>
      <c r="G104" s="116">
        <v>24214.539420000001</v>
      </c>
      <c r="H104" s="116">
        <v>583.77814000000001</v>
      </c>
      <c r="I104" s="116">
        <v>-7624</v>
      </c>
      <c r="J104" s="200">
        <v>16621587.890000001</v>
      </c>
      <c r="K104" s="200">
        <v>5538733.46</v>
      </c>
      <c r="L104" s="200">
        <v>92459894.799999997</v>
      </c>
      <c r="M104" s="200">
        <v>130350271.45</v>
      </c>
      <c r="N104" s="200">
        <v>141466000</v>
      </c>
      <c r="O104" s="200">
        <v>87417742.879999995</v>
      </c>
      <c r="P104" s="200">
        <v>29556935.960000001</v>
      </c>
      <c r="Q104" s="200">
        <f t="shared" ref="Q104:AA104" si="121">Q46</f>
        <v>-45966283.130000003</v>
      </c>
      <c r="R104" s="200">
        <f t="shared" si="121"/>
        <v>-25970073.390000001</v>
      </c>
      <c r="S104" s="200">
        <f t="shared" si="121"/>
        <v>-5077599.62</v>
      </c>
      <c r="T104" s="224">
        <f t="shared" si="121"/>
        <v>-104689617</v>
      </c>
      <c r="U104" s="224">
        <f t="shared" si="121"/>
        <v>-63603542.420000002</v>
      </c>
      <c r="V104" s="224">
        <f t="shared" si="121"/>
        <v>-74965041.700000003</v>
      </c>
      <c r="W104" s="224">
        <f t="shared" si="121"/>
        <v>-49069108</v>
      </c>
      <c r="X104" s="224">
        <f t="shared" si="121"/>
        <v>-17109299.170000002</v>
      </c>
      <c r="Y104" s="224">
        <f t="shared" si="121"/>
        <v>-28192983.870000001</v>
      </c>
      <c r="Z104" s="224">
        <f t="shared" si="121"/>
        <v>-14714519.560000001</v>
      </c>
      <c r="AA104" s="224">
        <f t="shared" si="121"/>
        <v>-3140596.25</v>
      </c>
      <c r="AB104" s="224">
        <f t="shared" si="118"/>
        <v>-6837984.5300000012</v>
      </c>
      <c r="AC104" s="224">
        <f t="shared" si="112"/>
        <v>53458077.759999998</v>
      </c>
      <c r="AD104" s="224">
        <f t="shared" si="113"/>
        <v>54285227.109999999</v>
      </c>
      <c r="AE104" s="224">
        <f t="shared" si="113"/>
        <v>108940115.14</v>
      </c>
      <c r="AF104" s="224">
        <f t="shared" ref="AF104:AG104" si="122">AF46</f>
        <v>-46772549.75</v>
      </c>
      <c r="AG104" s="224">
        <f t="shared" si="122"/>
        <v>-55709819.759999998</v>
      </c>
      <c r="AH104" s="224">
        <f t="shared" ref="AH104:AI104" si="123">AH46</f>
        <v>-78418572.450000003</v>
      </c>
      <c r="AI104" s="224">
        <f t="shared" si="123"/>
        <v>-61350341.5</v>
      </c>
      <c r="AJ104" s="76"/>
      <c r="AK104" s="116"/>
      <c r="AL104" s="116"/>
      <c r="AM104" s="116"/>
      <c r="AN104" s="116"/>
      <c r="AO104" s="116"/>
      <c r="AP104" s="116"/>
      <c r="AQ104" s="116"/>
      <c r="AR104" s="116"/>
      <c r="AS104" s="116"/>
      <c r="AT104" s="116"/>
      <c r="AU104" s="116"/>
      <c r="AV104" s="116"/>
      <c r="AW104" s="116"/>
      <c r="AX104" s="116">
        <v>-32243</v>
      </c>
      <c r="AY104" s="116">
        <v>1367</v>
      </c>
      <c r="AZ104" s="116">
        <v>27913</v>
      </c>
      <c r="BA104" s="116">
        <v>99587</v>
      </c>
      <c r="BB104" s="116">
        <v>72578</v>
      </c>
      <c r="BC104" s="116">
        <v>193953</v>
      </c>
      <c r="BD104" s="116">
        <v>186553</v>
      </c>
      <c r="BE104" s="116">
        <v>-74427</v>
      </c>
      <c r="BF104" s="116">
        <v>-122149</v>
      </c>
      <c r="BG104" s="116">
        <v>-120077</v>
      </c>
      <c r="BH104" s="116">
        <v>-126552</v>
      </c>
      <c r="BI104" s="116">
        <v>-17211</v>
      </c>
      <c r="BJ104" s="116">
        <v>-8142</v>
      </c>
      <c r="BK104" s="116">
        <v>-26360</v>
      </c>
      <c r="BL104" s="116">
        <v>-15773</v>
      </c>
      <c r="BM104" s="116">
        <f t="shared" si="116"/>
        <v>-3792</v>
      </c>
      <c r="BN104" s="116">
        <v>23225</v>
      </c>
      <c r="BO104" s="116">
        <v>26841.434000000001</v>
      </c>
      <c r="BP104" s="116">
        <v>39521.702749999997</v>
      </c>
      <c r="BQ104" s="116">
        <v>583.77814000000001</v>
      </c>
      <c r="BR104" s="116">
        <v>-7623.5271600000005</v>
      </c>
      <c r="BS104" s="200">
        <v>16621587.890000001</v>
      </c>
      <c r="BT104" s="200">
        <v>5538733.46</v>
      </c>
      <c r="BU104" s="224">
        <v>92459894.799999997</v>
      </c>
      <c r="BV104" s="224">
        <v>130350271.45</v>
      </c>
      <c r="BW104" s="200">
        <v>141466000</v>
      </c>
      <c r="BX104" s="200">
        <v>87417742.879999995</v>
      </c>
      <c r="BY104" s="200">
        <v>29556935.960000001</v>
      </c>
      <c r="BZ104" s="200">
        <v>-45966283.130000003</v>
      </c>
      <c r="CA104" s="200">
        <v>-25970073.390000001</v>
      </c>
      <c r="CB104" s="200">
        <v>-5077599.62</v>
      </c>
      <c r="CC104" s="224">
        <v>-104689617</v>
      </c>
      <c r="CD104" s="224">
        <v>-63603542.420000002</v>
      </c>
      <c r="CE104" s="224">
        <v>-74965041.700000003</v>
      </c>
      <c r="CF104" s="224">
        <v>-49069108</v>
      </c>
      <c r="CG104" s="224">
        <v>-17109299.170000002</v>
      </c>
      <c r="CH104" s="224">
        <v>-28192983.870000001</v>
      </c>
      <c r="CI104" s="224">
        <v>-14714519.560000001</v>
      </c>
      <c r="CJ104" s="224">
        <v>-3140596.25</v>
      </c>
      <c r="CK104" s="224">
        <v>-6837984.5300000012</v>
      </c>
      <c r="CL104" s="224">
        <v>53458077.759999998</v>
      </c>
      <c r="CM104" s="224">
        <v>54285227.109999999</v>
      </c>
      <c r="CN104" s="224">
        <v>108940115.14</v>
      </c>
      <c r="CO104" s="224">
        <v>-46772549.75</v>
      </c>
      <c r="CP104" s="224">
        <f>CP46</f>
        <v>-55709819.759999998</v>
      </c>
      <c r="CQ104" s="224">
        <f>CQ46</f>
        <v>-78418572.450000003</v>
      </c>
      <c r="CR104" s="224">
        <f>CR46</f>
        <v>-61350341.5</v>
      </c>
      <c r="CS104" s="39"/>
    </row>
    <row r="105" spans="1:97" s="41" customFormat="1">
      <c r="A105" s="39"/>
      <c r="B105" s="22" t="s">
        <v>759</v>
      </c>
      <c r="C105" s="55"/>
      <c r="D105" s="55"/>
      <c r="E105" s="55"/>
      <c r="F105" s="55">
        <v>0</v>
      </c>
      <c r="G105" s="55">
        <v>0</v>
      </c>
      <c r="H105" s="55"/>
      <c r="I105" s="55"/>
      <c r="J105" s="55"/>
      <c r="K105" s="55"/>
      <c r="L105" s="55"/>
      <c r="M105" s="55"/>
      <c r="N105" s="55"/>
      <c r="O105" s="55"/>
      <c r="P105" s="55"/>
      <c r="Q105" s="55">
        <f t="shared" ref="Q105:AA105" si="124">Q47</f>
        <v>0</v>
      </c>
      <c r="R105" s="55">
        <f t="shared" si="124"/>
        <v>0</v>
      </c>
      <c r="S105" s="55">
        <f t="shared" si="124"/>
        <v>0</v>
      </c>
      <c r="T105" s="240">
        <f t="shared" si="124"/>
        <v>0</v>
      </c>
      <c r="U105" s="240">
        <f t="shared" si="124"/>
        <v>0</v>
      </c>
      <c r="V105" s="240">
        <f t="shared" si="124"/>
        <v>0</v>
      </c>
      <c r="W105" s="240">
        <f t="shared" si="124"/>
        <v>0</v>
      </c>
      <c r="X105" s="240">
        <f t="shared" si="124"/>
        <v>0</v>
      </c>
      <c r="Y105" s="240">
        <f t="shared" si="124"/>
        <v>0</v>
      </c>
      <c r="Z105" s="240">
        <f t="shared" si="124"/>
        <v>0</v>
      </c>
      <c r="AA105" s="240">
        <f t="shared" si="124"/>
        <v>0</v>
      </c>
      <c r="AB105" s="240">
        <f t="shared" si="118"/>
        <v>0</v>
      </c>
      <c r="AC105" s="240">
        <f t="shared" si="112"/>
        <v>0</v>
      </c>
      <c r="AD105" s="240">
        <f t="shared" si="113"/>
        <v>0</v>
      </c>
      <c r="AE105" s="240">
        <f t="shared" si="113"/>
        <v>0</v>
      </c>
      <c r="AF105" s="240">
        <f t="shared" ref="AF105:AG105" si="125">AF47</f>
        <v>0</v>
      </c>
      <c r="AG105" s="240">
        <f t="shared" si="125"/>
        <v>0</v>
      </c>
      <c r="AH105" s="240">
        <f t="shared" ref="AH105:AI105" si="126">AH47</f>
        <v>0</v>
      </c>
      <c r="AI105" s="240">
        <f t="shared" si="126"/>
        <v>0</v>
      </c>
      <c r="AK105" s="55"/>
      <c r="AL105" s="55"/>
      <c r="AM105" s="55"/>
      <c r="AN105" s="55"/>
      <c r="AO105" s="55"/>
      <c r="AP105" s="55"/>
      <c r="AQ105" s="55"/>
      <c r="AR105" s="55"/>
      <c r="AS105" s="55"/>
      <c r="AT105" s="55"/>
      <c r="AU105" s="55"/>
      <c r="AV105" s="55"/>
      <c r="AW105" s="55"/>
      <c r="AX105" s="55">
        <v>-4027</v>
      </c>
      <c r="AY105" s="55">
        <v>-675</v>
      </c>
      <c r="AZ105" s="55">
        <v>0</v>
      </c>
      <c r="BA105" s="55">
        <v>10921</v>
      </c>
      <c r="BB105" s="55">
        <v>98</v>
      </c>
      <c r="BC105" s="55">
        <v>0</v>
      </c>
      <c r="BD105" s="55">
        <v>0</v>
      </c>
      <c r="BE105" s="55">
        <v>0</v>
      </c>
      <c r="BF105" s="55">
        <v>0</v>
      </c>
      <c r="BG105" s="55">
        <v>0</v>
      </c>
      <c r="BH105" s="55"/>
      <c r="BI105" s="55"/>
      <c r="BJ105" s="55"/>
      <c r="BK105" s="55">
        <v>0</v>
      </c>
      <c r="BL105" s="55">
        <v>0</v>
      </c>
      <c r="BM105" s="55">
        <f t="shared" si="116"/>
        <v>0</v>
      </c>
      <c r="BU105" s="241"/>
      <c r="BV105" s="241"/>
      <c r="BW105" s="55"/>
      <c r="BX105" s="55"/>
      <c r="BY105" s="55"/>
      <c r="BZ105" s="55">
        <v>0</v>
      </c>
      <c r="CA105" s="55">
        <v>0</v>
      </c>
      <c r="CB105" s="55">
        <v>0</v>
      </c>
      <c r="CC105" s="240">
        <v>0</v>
      </c>
      <c r="CD105" s="240">
        <v>0</v>
      </c>
      <c r="CE105" s="240">
        <v>0</v>
      </c>
      <c r="CF105" s="240">
        <v>0</v>
      </c>
      <c r="CG105" s="240">
        <v>0</v>
      </c>
      <c r="CH105" s="240">
        <v>0</v>
      </c>
      <c r="CI105" s="240">
        <v>0</v>
      </c>
      <c r="CJ105" s="240">
        <v>0</v>
      </c>
      <c r="CK105" s="240">
        <v>0</v>
      </c>
      <c r="CL105" s="240">
        <v>0</v>
      </c>
      <c r="CM105" s="240">
        <v>0</v>
      </c>
      <c r="CN105" s="240">
        <v>0</v>
      </c>
      <c r="CO105" s="240">
        <v>0</v>
      </c>
      <c r="CP105" s="240">
        <v>0</v>
      </c>
      <c r="CQ105" s="240">
        <v>1</v>
      </c>
      <c r="CR105" s="240">
        <v>1</v>
      </c>
      <c r="CS105" s="39"/>
    </row>
    <row r="106" spans="1:97" s="41" customFormat="1">
      <c r="A106" s="39"/>
      <c r="B106" s="115" t="s">
        <v>604</v>
      </c>
      <c r="C106" s="116">
        <v>-57784</v>
      </c>
      <c r="D106" s="116">
        <v>-57783.813179999997</v>
      </c>
      <c r="E106" s="116">
        <v>-120894</v>
      </c>
      <c r="F106" s="116">
        <v>-199337.04300000001</v>
      </c>
      <c r="G106" s="116">
        <v>-237958.41021</v>
      </c>
      <c r="H106" s="116">
        <v>-71071.339500000002</v>
      </c>
      <c r="I106" s="116">
        <v>-155399</v>
      </c>
      <c r="J106" s="200">
        <v>-224320830.93000001</v>
      </c>
      <c r="K106" s="200">
        <v>-315708925.02999997</v>
      </c>
      <c r="L106" s="200">
        <v>-121187709.79000001</v>
      </c>
      <c r="M106" s="200">
        <v>-160342713.13</v>
      </c>
      <c r="N106" s="200">
        <v>-273725459.57999998</v>
      </c>
      <c r="O106" s="200">
        <v>-445833554.70999998</v>
      </c>
      <c r="P106" s="200">
        <v>-160059705.63</v>
      </c>
      <c r="Q106" s="200">
        <f t="shared" ref="Q106:AA106" si="127">Q48</f>
        <v>-312737491.36000001</v>
      </c>
      <c r="R106" s="200">
        <f t="shared" si="127"/>
        <v>-532266104.13</v>
      </c>
      <c r="S106" s="200">
        <f t="shared" si="127"/>
        <v>-750851647.77999997</v>
      </c>
      <c r="T106" s="224">
        <f t="shared" si="127"/>
        <v>-235550091.22999999</v>
      </c>
      <c r="U106" s="224">
        <f t="shared" si="127"/>
        <v>-519211595.43000001</v>
      </c>
      <c r="V106" s="224">
        <f t="shared" si="127"/>
        <v>-636351227.42999995</v>
      </c>
      <c r="W106" s="224">
        <f t="shared" si="127"/>
        <v>-852478366.79999995</v>
      </c>
      <c r="X106" s="224">
        <f t="shared" si="127"/>
        <v>-289427240.56999999</v>
      </c>
      <c r="Y106" s="224">
        <f t="shared" si="127"/>
        <v>-566437407.64999998</v>
      </c>
      <c r="Z106" s="224">
        <f t="shared" si="127"/>
        <v>-768003192.33000004</v>
      </c>
      <c r="AA106" s="224">
        <f t="shared" si="127"/>
        <v>-1006063768.92</v>
      </c>
      <c r="AB106" s="224">
        <f t="shared" si="118"/>
        <v>-303281674.84999996</v>
      </c>
      <c r="AC106" s="224">
        <f t="shared" si="112"/>
        <v>-540513813.29999995</v>
      </c>
      <c r="AD106" s="224">
        <f t="shared" si="113"/>
        <v>-758255930.80999994</v>
      </c>
      <c r="AE106" s="224">
        <f t="shared" si="113"/>
        <v>-1041877049.54</v>
      </c>
      <c r="AF106" s="224">
        <f t="shared" ref="AF106:AG106" si="128">AF48</f>
        <v>-340423957.06</v>
      </c>
      <c r="AG106" s="224">
        <f t="shared" si="128"/>
        <v>-603247386.07000005</v>
      </c>
      <c r="AH106" s="224">
        <f t="shared" ref="AH106:AI106" si="129">AH48</f>
        <v>-859004000</v>
      </c>
      <c r="AI106" s="224">
        <f t="shared" si="129"/>
        <v>-1149401217.4200001</v>
      </c>
      <c r="AJ106" s="76"/>
      <c r="AK106" s="116"/>
      <c r="AL106" s="116"/>
      <c r="AM106" s="116"/>
      <c r="AN106" s="116"/>
      <c r="AO106" s="116"/>
      <c r="AP106" s="116"/>
      <c r="AQ106" s="116"/>
      <c r="AR106" s="116"/>
      <c r="AS106" s="116"/>
      <c r="AT106" s="116"/>
      <c r="AU106" s="116"/>
      <c r="AV106" s="116"/>
      <c r="AW106" s="116"/>
      <c r="AX106" s="116"/>
      <c r="AY106" s="116"/>
      <c r="AZ106" s="116">
        <v>-414181</v>
      </c>
      <c r="BA106" s="116">
        <v>0</v>
      </c>
      <c r="BB106" s="116">
        <v>0</v>
      </c>
      <c r="BC106" s="116">
        <v>-357316</v>
      </c>
      <c r="BD106" s="116">
        <v>-475932</v>
      </c>
      <c r="BE106" s="116">
        <v>-115930</v>
      </c>
      <c r="BF106" s="116">
        <v>-216485</v>
      </c>
      <c r="BG106" s="116">
        <v>-310421</v>
      </c>
      <c r="BH106" s="116">
        <v>-383096</v>
      </c>
      <c r="BI106" s="116">
        <v>-74275</v>
      </c>
      <c r="BJ106" s="116">
        <v>-134518</v>
      </c>
      <c r="BK106" s="116">
        <v>-192578</v>
      </c>
      <c r="BL106" s="116">
        <v>-250194</v>
      </c>
      <c r="BM106" s="116">
        <f t="shared" si="116"/>
        <v>-57784</v>
      </c>
      <c r="BN106" s="116">
        <v>-120894</v>
      </c>
      <c r="BO106" s="116">
        <v>-199337.04300000001</v>
      </c>
      <c r="BP106" s="116">
        <v>-247196.57755000002</v>
      </c>
      <c r="BQ106" s="116">
        <v>-71071.339500000002</v>
      </c>
      <c r="BR106" s="116">
        <v>-155399.52027000001</v>
      </c>
      <c r="BS106" s="200">
        <v>-224320830.93000001</v>
      </c>
      <c r="BT106" s="200">
        <v>-315707925.02999997</v>
      </c>
      <c r="BU106" s="224">
        <v>-121187709.79000001</v>
      </c>
      <c r="BV106" s="224">
        <v>-160340313.13</v>
      </c>
      <c r="BW106" s="200">
        <v>-273725459.57999998</v>
      </c>
      <c r="BX106" s="200">
        <v>-445833554.70999998</v>
      </c>
      <c r="BY106" s="200">
        <v>-160059705.63</v>
      </c>
      <c r="BZ106" s="200">
        <v>-312737491.36000001</v>
      </c>
      <c r="CA106" s="200">
        <v>-532266104.13</v>
      </c>
      <c r="CB106" s="200">
        <v>-750851647.77999997</v>
      </c>
      <c r="CC106" s="224">
        <v>-235550091.22999999</v>
      </c>
      <c r="CD106" s="224">
        <v>-519211595.43000001</v>
      </c>
      <c r="CE106" s="224">
        <v>-636351227.42999995</v>
      </c>
      <c r="CF106" s="224">
        <v>-852478366.79999995</v>
      </c>
      <c r="CG106" s="224">
        <v>-289427240.56999999</v>
      </c>
      <c r="CH106" s="224">
        <v>-566437407.64999998</v>
      </c>
      <c r="CI106" s="224">
        <v>-768003192.33000004</v>
      </c>
      <c r="CJ106" s="224">
        <v>-1006063768.92</v>
      </c>
      <c r="CK106" s="224">
        <v>-303281674.84999996</v>
      </c>
      <c r="CL106" s="224">
        <v>-540513813.29999995</v>
      </c>
      <c r="CM106" s="224">
        <v>-758255930.80999994</v>
      </c>
      <c r="CN106" s="224">
        <v>-1041877049.54</v>
      </c>
      <c r="CO106" s="224">
        <v>-340423957.06</v>
      </c>
      <c r="CP106" s="224">
        <f>CP48</f>
        <v>-603247386.07000005</v>
      </c>
      <c r="CQ106" s="224">
        <f>CQ48</f>
        <v>-859004161.56999993</v>
      </c>
      <c r="CR106" s="224">
        <f>CR48</f>
        <v>-1149401217.4200001</v>
      </c>
      <c r="CS106" s="39"/>
    </row>
    <row r="107" spans="1:97" s="41" customFormat="1">
      <c r="A107" s="39"/>
      <c r="B107" s="22" t="s">
        <v>760</v>
      </c>
      <c r="C107" s="55"/>
      <c r="D107" s="55"/>
      <c r="E107" s="55"/>
      <c r="F107" s="55"/>
      <c r="G107" s="55"/>
      <c r="H107" s="55">
        <v>-763.26722999999993</v>
      </c>
      <c r="I107" s="55">
        <v>-1502</v>
      </c>
      <c r="J107" s="199">
        <v>-2444682.75</v>
      </c>
      <c r="K107" s="199">
        <v>-3068732.39</v>
      </c>
      <c r="L107" s="199">
        <v>-729630.65</v>
      </c>
      <c r="M107" s="199">
        <v>-1448457.12</v>
      </c>
      <c r="N107" s="199">
        <v>-2139143.42</v>
      </c>
      <c r="O107" s="199">
        <v>-2697228.45</v>
      </c>
      <c r="P107" s="199">
        <v>-705837.4</v>
      </c>
      <c r="Q107" s="199">
        <f t="shared" ref="Q107:AA107" si="130">Q49</f>
        <v>-1418457.15</v>
      </c>
      <c r="R107" s="199">
        <f t="shared" si="130"/>
        <v>-2107764.7200000002</v>
      </c>
      <c r="S107" s="199">
        <f t="shared" si="130"/>
        <v>-2632572.77</v>
      </c>
      <c r="T107" s="223">
        <f t="shared" si="130"/>
        <v>-322249.71999999997</v>
      </c>
      <c r="U107" s="223">
        <f t="shared" si="130"/>
        <v>-624180.02</v>
      </c>
      <c r="V107" s="223">
        <f t="shared" si="130"/>
        <v>-800545.35</v>
      </c>
      <c r="W107" s="223">
        <f t="shared" si="130"/>
        <v>-942533.17</v>
      </c>
      <c r="X107" s="223">
        <f t="shared" si="130"/>
        <v>-110367.13999999998</v>
      </c>
      <c r="Y107" s="223">
        <f t="shared" si="130"/>
        <v>-192693.61</v>
      </c>
      <c r="Z107" s="223">
        <f t="shared" si="130"/>
        <v>-267502.09000000003</v>
      </c>
      <c r="AA107" s="223">
        <f t="shared" si="130"/>
        <v>-334907.23</v>
      </c>
      <c r="AB107" s="223">
        <f t="shared" si="118"/>
        <v>-60196.200000000004</v>
      </c>
      <c r="AC107" s="223">
        <f t="shared" si="112"/>
        <v>-113948.8</v>
      </c>
      <c r="AD107" s="223">
        <f t="shared" si="113"/>
        <v>-161175.23000000001</v>
      </c>
      <c r="AE107" s="223">
        <f t="shared" si="113"/>
        <v>-201877.03</v>
      </c>
      <c r="AF107" s="223">
        <f t="shared" ref="AF107:AG107" si="131">AF49</f>
        <v>-34197.17</v>
      </c>
      <c r="AG107" s="223">
        <f t="shared" si="131"/>
        <v>-62480.89</v>
      </c>
      <c r="AH107" s="223">
        <f t="shared" ref="AH107:AI107" si="132">AH49</f>
        <v>-85000</v>
      </c>
      <c r="AI107" s="223">
        <f t="shared" si="132"/>
        <v>-100816.01</v>
      </c>
      <c r="AJ107" s="76"/>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c r="BL107" s="55"/>
      <c r="BM107" s="55">
        <f t="shared" si="116"/>
        <v>0</v>
      </c>
      <c r="BU107" s="241"/>
      <c r="BV107" s="241"/>
      <c r="BW107" s="199"/>
      <c r="BX107" s="199"/>
      <c r="BY107" s="199"/>
      <c r="BZ107" s="199">
        <v>0</v>
      </c>
      <c r="CA107" s="199">
        <v>0</v>
      </c>
      <c r="CB107" s="199">
        <v>0</v>
      </c>
      <c r="CC107" s="223">
        <v>0</v>
      </c>
      <c r="CD107" s="223">
        <v>0</v>
      </c>
      <c r="CE107" s="223">
        <v>0</v>
      </c>
      <c r="CF107" s="223">
        <v>0</v>
      </c>
      <c r="CG107" s="223">
        <v>0</v>
      </c>
      <c r="CH107" s="223">
        <v>0</v>
      </c>
      <c r="CI107" s="223">
        <v>0</v>
      </c>
      <c r="CJ107" s="223">
        <v>0</v>
      </c>
      <c r="CK107" s="223">
        <v>0</v>
      </c>
      <c r="CL107" s="223">
        <v>0</v>
      </c>
      <c r="CM107" s="223">
        <v>0</v>
      </c>
      <c r="CN107" s="223">
        <v>0</v>
      </c>
      <c r="CO107" s="223">
        <v>0</v>
      </c>
      <c r="CP107" s="223">
        <v>0</v>
      </c>
      <c r="CQ107" s="223">
        <v>1</v>
      </c>
      <c r="CR107" s="223">
        <v>1</v>
      </c>
      <c r="CS107" s="39"/>
    </row>
    <row r="108" spans="1:97" s="41" customFormat="1">
      <c r="A108" s="39"/>
      <c r="B108" s="115" t="s">
        <v>761</v>
      </c>
      <c r="C108" s="116">
        <v>-530</v>
      </c>
      <c r="D108" s="116">
        <v>-529.74630000000002</v>
      </c>
      <c r="E108" s="116">
        <v>-3318</v>
      </c>
      <c r="F108" s="116">
        <v>-3133.9549999999999</v>
      </c>
      <c r="G108" s="116">
        <v>-7723</v>
      </c>
      <c r="H108" s="116">
        <v>-2053.9589299999998</v>
      </c>
      <c r="I108" s="116">
        <v>-6857</v>
      </c>
      <c r="J108" s="200">
        <v>-10704047.35</v>
      </c>
      <c r="K108" s="200">
        <v>-13952692.35</v>
      </c>
      <c r="L108" s="200">
        <v>-4238595.0599999996</v>
      </c>
      <c r="M108" s="200">
        <v>-8813516.6999999993</v>
      </c>
      <c r="N108" s="200">
        <v>-10596783.84</v>
      </c>
      <c r="O108" s="200">
        <v>-12170222.289999999</v>
      </c>
      <c r="P108" s="200">
        <v>-4858147.12</v>
      </c>
      <c r="Q108" s="200">
        <f t="shared" ref="Q108:AA108" si="133">Q50</f>
        <v>-9899781.9100000001</v>
      </c>
      <c r="R108" s="200">
        <f t="shared" si="133"/>
        <v>-12792921.98</v>
      </c>
      <c r="S108" s="200">
        <f t="shared" si="133"/>
        <v>-11600598.140000001</v>
      </c>
      <c r="T108" s="224">
        <f t="shared" si="133"/>
        <v>165607.74</v>
      </c>
      <c r="U108" s="224">
        <f t="shared" si="133"/>
        <v>-14743277.369999999</v>
      </c>
      <c r="V108" s="224">
        <f t="shared" si="133"/>
        <v>-25277872.25</v>
      </c>
      <c r="W108" s="224">
        <f t="shared" si="133"/>
        <v>-24237625.469999999</v>
      </c>
      <c r="X108" s="224">
        <f t="shared" si="133"/>
        <v>-14276097.601730801</v>
      </c>
      <c r="Y108" s="224">
        <f t="shared" si="133"/>
        <v>-26155305.723461501</v>
      </c>
      <c r="Z108" s="224">
        <f t="shared" si="133"/>
        <v>-34026962.624124601</v>
      </c>
      <c r="AA108" s="224">
        <f t="shared" si="133"/>
        <v>-41033484.460000001</v>
      </c>
      <c r="AB108" s="224">
        <f t="shared" si="118"/>
        <v>-4787047.0506630996</v>
      </c>
      <c r="AC108" s="224">
        <f t="shared" si="112"/>
        <v>-12558439.93</v>
      </c>
      <c r="AD108" s="224">
        <f t="shared" si="113"/>
        <v>-19417687.41</v>
      </c>
      <c r="AE108" s="224">
        <f t="shared" si="113"/>
        <v>-55778809.539999999</v>
      </c>
      <c r="AF108" s="224">
        <f t="shared" ref="AF108:AG108" si="134">AF50</f>
        <v>-4300873.41</v>
      </c>
      <c r="AG108" s="224">
        <f t="shared" si="134"/>
        <v>-4623226.8099999996</v>
      </c>
      <c r="AH108" s="224">
        <f t="shared" ref="AH108:AI108" si="135">AH50</f>
        <v>2243000</v>
      </c>
      <c r="AI108" s="224">
        <f t="shared" si="135"/>
        <v>803574.38</v>
      </c>
      <c r="AJ108" s="76"/>
      <c r="AK108" s="116">
        <v>-904</v>
      </c>
      <c r="AL108" s="116">
        <v>-1936</v>
      </c>
      <c r="AM108" s="116">
        <v>-2743</v>
      </c>
      <c r="AN108" s="116">
        <v>-2463</v>
      </c>
      <c r="AO108" s="116">
        <v>-1670</v>
      </c>
      <c r="AP108" s="116">
        <v>-2703.1729999999998</v>
      </c>
      <c r="AQ108" s="116">
        <v>-5063</v>
      </c>
      <c r="AR108" s="116">
        <v>-968</v>
      </c>
      <c r="AS108" s="116">
        <v>-2207</v>
      </c>
      <c r="AT108" s="116">
        <v>-3835</v>
      </c>
      <c r="AU108" s="116">
        <v>-20494</v>
      </c>
      <c r="AV108" s="116">
        <v>-24761</v>
      </c>
      <c r="AW108" s="116">
        <v>229</v>
      </c>
      <c r="AX108" s="116">
        <v>-1045</v>
      </c>
      <c r="AY108" s="116">
        <v>-1256</v>
      </c>
      <c r="AZ108" s="116">
        <v>886</v>
      </c>
      <c r="BA108" s="116">
        <v>-658</v>
      </c>
      <c r="BB108" s="116">
        <v>-750</v>
      </c>
      <c r="BC108" s="116">
        <v>-1628</v>
      </c>
      <c r="BD108" s="116">
        <v>-3634</v>
      </c>
      <c r="BE108" s="116">
        <v>1133</v>
      </c>
      <c r="BF108" s="116">
        <v>-605</v>
      </c>
      <c r="BG108" s="116">
        <v>-2884</v>
      </c>
      <c r="BH108" s="116">
        <v>-8958</v>
      </c>
      <c r="BI108" s="116">
        <v>-1940</v>
      </c>
      <c r="BJ108" s="116">
        <v>-3887</v>
      </c>
      <c r="BK108" s="116">
        <v>-6141</v>
      </c>
      <c r="BL108" s="116">
        <v>-8721</v>
      </c>
      <c r="BM108" s="116">
        <f t="shared" si="116"/>
        <v>-530</v>
      </c>
      <c r="BN108" s="116">
        <v>-3318</v>
      </c>
      <c r="BO108" s="116">
        <v>-3132</v>
      </c>
      <c r="BP108" s="116">
        <v>-7723.0685599999997</v>
      </c>
      <c r="BQ108" s="116">
        <v>-2053.9589299999998</v>
      </c>
      <c r="BR108" s="116">
        <v>-6857.3729899999998</v>
      </c>
      <c r="BS108" s="200">
        <v>-10704047.35</v>
      </c>
      <c r="BT108" s="200">
        <v>-13951692.35</v>
      </c>
      <c r="BU108" s="224">
        <v>-4238595.0599999996</v>
      </c>
      <c r="BV108" s="224">
        <v>-8813516.6999999993</v>
      </c>
      <c r="BW108" s="200">
        <v>-10596783.84</v>
      </c>
      <c r="BX108" s="200">
        <v>-12170222.289999999</v>
      </c>
      <c r="BY108" s="200">
        <v>-4858147.12</v>
      </c>
      <c r="BZ108" s="200">
        <v>-9899781.9100000001</v>
      </c>
      <c r="CA108" s="200">
        <v>-12792921.98</v>
      </c>
      <c r="CB108" s="200">
        <v>-11600598.140000001</v>
      </c>
      <c r="CC108" s="224">
        <v>165607.74</v>
      </c>
      <c r="CD108" s="224">
        <v>-17076240.140000001</v>
      </c>
      <c r="CE108" s="224">
        <v>-27610835.02</v>
      </c>
      <c r="CF108" s="224">
        <v>-26570588.239999998</v>
      </c>
      <c r="CG108" s="224">
        <v>-14276097.601730801</v>
      </c>
      <c r="CH108" s="224">
        <v>-26155305.723461501</v>
      </c>
      <c r="CI108" s="224">
        <v>-34026962.624124601</v>
      </c>
      <c r="CJ108" s="224">
        <v>-41033484.460000001</v>
      </c>
      <c r="CK108" s="224">
        <v>-4787047.0506630996</v>
      </c>
      <c r="CL108" s="224">
        <v>-12558439.93</v>
      </c>
      <c r="CM108" s="224">
        <v>-19417687.41</v>
      </c>
      <c r="CN108" s="224">
        <v>-55778809.539999999</v>
      </c>
      <c r="CO108" s="224">
        <v>-4300873.41</v>
      </c>
      <c r="CP108" s="224">
        <f t="shared" ref="CP108:CR109" si="136">CP50</f>
        <v>-4623226.8099999996</v>
      </c>
      <c r="CQ108" s="224">
        <f t="shared" si="136"/>
        <v>2243000</v>
      </c>
      <c r="CR108" s="224">
        <f t="shared" si="136"/>
        <v>803574.38</v>
      </c>
      <c r="CS108" s="39"/>
    </row>
    <row r="109" spans="1:97" s="41" customFormat="1">
      <c r="A109" s="39"/>
      <c r="B109" s="22" t="s">
        <v>762</v>
      </c>
      <c r="C109" s="55">
        <v>-51948</v>
      </c>
      <c r="D109" s="55">
        <v>-51948</v>
      </c>
      <c r="E109" s="55">
        <v>-106661</v>
      </c>
      <c r="F109" s="55">
        <v>-169738.75699999998</v>
      </c>
      <c r="G109" s="55">
        <v>-211186.84161999996</v>
      </c>
      <c r="H109" s="55">
        <v>-64178.563820000003</v>
      </c>
      <c r="I109" s="55">
        <v>-135773</v>
      </c>
      <c r="J109" s="199">
        <v>-184581200.03</v>
      </c>
      <c r="K109" s="199">
        <v>-258797000</v>
      </c>
      <c r="L109" s="199">
        <v>-134859155.61000001</v>
      </c>
      <c r="M109" s="199">
        <v>-163316151.5</v>
      </c>
      <c r="N109" s="199">
        <v>-282604431.23000002</v>
      </c>
      <c r="O109" s="199">
        <v>-475524213.98000002</v>
      </c>
      <c r="P109" s="199">
        <v>-183095563.21000001</v>
      </c>
      <c r="Q109" s="199">
        <f t="shared" ref="Q109:AA109" si="137">Q51</f>
        <v>-356236168.93000001</v>
      </c>
      <c r="R109" s="199">
        <f t="shared" si="137"/>
        <v>-586594335.35000002</v>
      </c>
      <c r="S109" s="199">
        <f t="shared" si="137"/>
        <v>-810109655.78000009</v>
      </c>
      <c r="T109" s="223">
        <f t="shared" si="137"/>
        <v>-228180490.16999999</v>
      </c>
      <c r="U109" s="223">
        <f t="shared" si="137"/>
        <v>-488754991.94999999</v>
      </c>
      <c r="V109" s="223">
        <f t="shared" si="137"/>
        <v>-574513810.04999995</v>
      </c>
      <c r="W109" s="223">
        <f t="shared" si="137"/>
        <v>-737556018.10000002</v>
      </c>
      <c r="X109" s="223">
        <f t="shared" si="137"/>
        <v>-284610379.09173101</v>
      </c>
      <c r="Y109" s="223">
        <f t="shared" si="137"/>
        <v>-530785862.143462</v>
      </c>
      <c r="Z109" s="223">
        <f t="shared" si="137"/>
        <v>-711382816.66412497</v>
      </c>
      <c r="AA109" s="223">
        <f t="shared" si="137"/>
        <v>-903823469.97000003</v>
      </c>
      <c r="AB109" s="223">
        <f t="shared" si="118"/>
        <v>-301965489.6506629</v>
      </c>
      <c r="AC109" s="223">
        <f t="shared" si="112"/>
        <v>-504879558.17999995</v>
      </c>
      <c r="AD109" s="223">
        <f t="shared" si="113"/>
        <v>-715460971.95999992</v>
      </c>
      <c r="AE109" s="223">
        <f t="shared" si="113"/>
        <v>-1000850892.7700001</v>
      </c>
      <c r="AF109" s="223">
        <f t="shared" ref="AF109:AG109" si="138">AF51</f>
        <v>-344290655.44999999</v>
      </c>
      <c r="AG109" s="223">
        <f t="shared" si="138"/>
        <v>-571442466.33999991</v>
      </c>
      <c r="AH109" s="223">
        <f t="shared" ref="AH109:AI109" si="139">AH51</f>
        <v>-798435572.45000005</v>
      </c>
      <c r="AI109" s="223">
        <f t="shared" si="139"/>
        <v>-1037408781.0599999</v>
      </c>
      <c r="AJ109" s="76"/>
      <c r="AK109" s="55">
        <v>-35769</v>
      </c>
      <c r="AL109" s="55">
        <v>-74686</v>
      </c>
      <c r="AM109" s="55">
        <v>-113590</v>
      </c>
      <c r="AN109" s="55">
        <v>-178717</v>
      </c>
      <c r="AO109" s="55">
        <v>-68364</v>
      </c>
      <c r="AP109" s="55">
        <v>-130858.41099999999</v>
      </c>
      <c r="AQ109" s="55">
        <v>-189639</v>
      </c>
      <c r="AR109" s="55">
        <v>-247274</v>
      </c>
      <c r="AS109" s="55">
        <v>-63861</v>
      </c>
      <c r="AT109" s="55">
        <v>-155822</v>
      </c>
      <c r="AU109" s="55">
        <v>-254025</v>
      </c>
      <c r="AV109" s="55">
        <v>-369465</v>
      </c>
      <c r="AW109" s="55">
        <v>-102262</v>
      </c>
      <c r="AX109" s="55">
        <v>-221958</v>
      </c>
      <c r="AY109" s="55">
        <v>-310722</v>
      </c>
      <c r="AZ109" s="55">
        <v>-414112</v>
      </c>
      <c r="BA109" s="55">
        <v>-137391</v>
      </c>
      <c r="BB109" s="55">
        <v>-252938</v>
      </c>
      <c r="BC109" s="55">
        <v>-349674</v>
      </c>
      <c r="BD109" s="55">
        <v>-468181</v>
      </c>
      <c r="BE109" s="55">
        <v>-133787</v>
      </c>
      <c r="BF109" s="55">
        <v>-233654</v>
      </c>
      <c r="BG109" s="55">
        <v>-326615</v>
      </c>
      <c r="BH109" s="55">
        <v>-400889</v>
      </c>
      <c r="BI109" s="55">
        <v>-70896</v>
      </c>
      <c r="BJ109" s="55">
        <v>-123958</v>
      </c>
      <c r="BK109" s="55">
        <v>-171342</v>
      </c>
      <c r="BL109" s="55">
        <v>-222596</v>
      </c>
      <c r="BM109" s="55">
        <f t="shared" si="116"/>
        <v>-51948</v>
      </c>
      <c r="BN109" s="55">
        <v>-106661</v>
      </c>
      <c r="BO109" s="55">
        <v>-169738.75700000001</v>
      </c>
      <c r="BP109" s="55">
        <v>-211186.84161999996</v>
      </c>
      <c r="BQ109" s="55">
        <v>-63415.296590000005</v>
      </c>
      <c r="BR109" s="55">
        <v>-134272.05793000001</v>
      </c>
      <c r="BS109" s="199">
        <v>-182136517.28</v>
      </c>
      <c r="BT109" s="199">
        <v>-255724851.06999999</v>
      </c>
      <c r="BU109" s="223">
        <v>-134129524.95999999</v>
      </c>
      <c r="BV109" s="223">
        <v>-161867844.38</v>
      </c>
      <c r="BW109" s="199">
        <v>-280465437.81</v>
      </c>
      <c r="BX109" s="199">
        <v>-472826985.52999997</v>
      </c>
      <c r="BY109" s="199">
        <v>-182389725.81</v>
      </c>
      <c r="BZ109" s="199">
        <v>-354817711.77999997</v>
      </c>
      <c r="CA109" s="199">
        <v>-584486570.63</v>
      </c>
      <c r="CB109" s="199">
        <v>-807477083.00999999</v>
      </c>
      <c r="CC109" s="223">
        <v>-227858240.44999999</v>
      </c>
      <c r="CD109" s="223">
        <v>-490463774.69999999</v>
      </c>
      <c r="CE109" s="223">
        <v>-576046227.47000003</v>
      </c>
      <c r="CF109" s="223">
        <v>-738946447.70000005</v>
      </c>
      <c r="CG109" s="223">
        <v>-284500011.95173103</v>
      </c>
      <c r="CH109" s="223">
        <v>-530593168.53346199</v>
      </c>
      <c r="CI109" s="223">
        <v>-711115314.57412505</v>
      </c>
      <c r="CJ109" s="223">
        <v>-903488562.74000001</v>
      </c>
      <c r="CK109" s="223">
        <v>-301905293.45066297</v>
      </c>
      <c r="CL109" s="223">
        <v>-504765609.38</v>
      </c>
      <c r="CM109" s="223">
        <v>-715299796.73000002</v>
      </c>
      <c r="CN109" s="223">
        <v>-1000649015.7399999</v>
      </c>
      <c r="CO109" s="223">
        <v>-344256458.27999997</v>
      </c>
      <c r="CP109" s="223">
        <f t="shared" si="136"/>
        <v>-571379985.44999993</v>
      </c>
      <c r="CQ109" s="223">
        <f t="shared" si="136"/>
        <v>-798350578.43999994</v>
      </c>
      <c r="CR109" s="223">
        <f t="shared" si="136"/>
        <v>-1037307965.05</v>
      </c>
      <c r="CS109" s="39"/>
    </row>
    <row r="110" spans="1:97" ht="5.25" customHeight="1">
      <c r="B110" s="23"/>
      <c r="C110" s="60"/>
      <c r="D110" s="60"/>
      <c r="E110" s="60"/>
      <c r="F110" s="60"/>
      <c r="G110" s="60"/>
      <c r="H110" s="60"/>
      <c r="I110" s="60"/>
      <c r="J110" s="60"/>
      <c r="K110" s="60"/>
      <c r="L110" s="60"/>
      <c r="M110" s="60"/>
      <c r="N110" s="60"/>
      <c r="O110" s="60"/>
      <c r="P110" s="60"/>
      <c r="Q110" s="60"/>
      <c r="R110" s="60"/>
      <c r="S110" s="60"/>
      <c r="T110" s="259"/>
      <c r="U110" s="259"/>
      <c r="V110" s="259"/>
      <c r="W110" s="259"/>
      <c r="X110" s="259"/>
      <c r="Y110" s="259"/>
      <c r="Z110" s="259"/>
      <c r="AA110" s="259"/>
      <c r="AB110" s="259"/>
      <c r="AC110" s="259"/>
      <c r="AD110" s="259"/>
      <c r="AE110" s="259"/>
      <c r="AF110" s="259"/>
      <c r="AG110" s="259"/>
      <c r="AH110" s="259"/>
      <c r="AI110" s="259"/>
      <c r="AK110" s="61"/>
      <c r="AL110" s="61"/>
      <c r="AM110" s="61"/>
      <c r="AN110" s="61"/>
      <c r="AO110" s="54"/>
      <c r="AP110" s="62"/>
      <c r="AQ110" s="61"/>
      <c r="AR110" s="61"/>
      <c r="AS110" s="61"/>
      <c r="AT110" s="54"/>
      <c r="AU110" s="60"/>
      <c r="AV110" s="60"/>
      <c r="AW110" s="60"/>
      <c r="AX110" s="60"/>
      <c r="AY110" s="60"/>
      <c r="AZ110" s="60"/>
      <c r="BA110" s="60"/>
      <c r="BB110" s="60"/>
      <c r="BC110" s="60"/>
      <c r="BD110" s="60"/>
      <c r="BE110" s="60"/>
      <c r="BF110" s="60"/>
      <c r="BG110" s="60"/>
      <c r="BH110" s="60"/>
      <c r="BI110" s="60"/>
      <c r="BJ110" s="60"/>
      <c r="BK110" s="60"/>
      <c r="BL110" s="60"/>
      <c r="BM110" s="60"/>
      <c r="BN110" s="60"/>
      <c r="BO110" s="60"/>
      <c r="BP110" s="60"/>
      <c r="BQ110" s="60"/>
      <c r="BR110" s="60"/>
      <c r="BS110" s="60"/>
      <c r="BT110" s="60"/>
      <c r="BU110" s="259"/>
      <c r="BV110" s="259"/>
      <c r="BW110" s="60"/>
      <c r="BX110" s="60"/>
      <c r="BY110" s="60"/>
      <c r="BZ110" s="60"/>
      <c r="CA110" s="60"/>
      <c r="CB110" s="60"/>
      <c r="CC110" s="259"/>
      <c r="CD110" s="259"/>
      <c r="CE110" s="259"/>
      <c r="CF110" s="259"/>
      <c r="CG110" s="259"/>
      <c r="CH110" s="259"/>
      <c r="CI110" s="259"/>
      <c r="CJ110" s="259"/>
      <c r="CK110" s="259"/>
      <c r="CL110" s="259"/>
      <c r="CM110" s="259"/>
      <c r="CN110" s="259"/>
      <c r="CO110" s="259"/>
      <c r="CP110" s="259"/>
      <c r="CQ110" s="259"/>
      <c r="CR110" s="259"/>
    </row>
    <row r="111" spans="1:97">
      <c r="B111" s="92" t="s">
        <v>614</v>
      </c>
      <c r="C111" s="94">
        <v>262178</v>
      </c>
      <c r="D111" s="94">
        <v>277571.86146000004</v>
      </c>
      <c r="E111" s="94">
        <v>586816</v>
      </c>
      <c r="F111" s="94">
        <v>858663.20200000005</v>
      </c>
      <c r="G111" s="94">
        <v>1218668.35008</v>
      </c>
      <c r="H111" s="94">
        <v>189956</v>
      </c>
      <c r="I111" s="94">
        <v>537449</v>
      </c>
      <c r="J111" s="203">
        <v>941206733.5</v>
      </c>
      <c r="K111" s="203">
        <v>1254702496.77</v>
      </c>
      <c r="L111" s="203">
        <f>'[17]DRE IFRS e REG'!$U$72</f>
        <v>559720954.42999995</v>
      </c>
      <c r="M111" s="203">
        <v>978079209.75999975</v>
      </c>
      <c r="N111" s="203">
        <v>1719774608.6800003</v>
      </c>
      <c r="O111" s="203">
        <v>2719181608.0800004</v>
      </c>
      <c r="P111" s="203">
        <v>690945294.04999995</v>
      </c>
      <c r="Q111" s="203">
        <f t="shared" ref="Q111:AC111" si="140">Q53</f>
        <v>1532856985.5899997</v>
      </c>
      <c r="R111" s="203">
        <f t="shared" si="140"/>
        <v>2158711249.8200002</v>
      </c>
      <c r="S111" s="203">
        <f t="shared" si="140"/>
        <v>2625145122.0899997</v>
      </c>
      <c r="T111" s="225">
        <f t="shared" si="140"/>
        <v>667111530.29000008</v>
      </c>
      <c r="U111" s="225">
        <f t="shared" si="140"/>
        <v>1331667135.04</v>
      </c>
      <c r="V111" s="225">
        <f t="shared" si="140"/>
        <v>1642707173.5400002</v>
      </c>
      <c r="W111" s="225">
        <f t="shared" si="140"/>
        <v>1703730562.0699997</v>
      </c>
      <c r="X111" s="225">
        <f t="shared" si="140"/>
        <v>441894822.20842898</v>
      </c>
      <c r="Y111" s="225">
        <f t="shared" si="140"/>
        <v>670438889.49038315</v>
      </c>
      <c r="Z111" s="225">
        <f t="shared" si="140"/>
        <v>912620650.02372766</v>
      </c>
      <c r="AA111" s="225">
        <f t="shared" si="140"/>
        <v>1431259960.8900001</v>
      </c>
      <c r="AB111" s="225">
        <f t="shared" si="140"/>
        <v>406963756.9226706</v>
      </c>
      <c r="AC111" s="225">
        <f t="shared" si="140"/>
        <v>850580016.26000011</v>
      </c>
      <c r="AD111" s="225">
        <f t="shared" ref="AD111:AI111" si="141">AD53</f>
        <v>1301714058.4900002</v>
      </c>
      <c r="AE111" s="225">
        <f t="shared" si="141"/>
        <v>1862514495.7000003</v>
      </c>
      <c r="AF111" s="225">
        <f t="shared" si="141"/>
        <v>423086304.90000004</v>
      </c>
      <c r="AG111" s="225">
        <f t="shared" si="141"/>
        <v>968615154.64999986</v>
      </c>
      <c r="AH111" s="225">
        <f t="shared" si="141"/>
        <v>1274163248.1900003</v>
      </c>
      <c r="AI111" s="225">
        <f t="shared" si="141"/>
        <v>1698874555.7499995</v>
      </c>
      <c r="AJ111" s="76"/>
      <c r="AK111" s="94">
        <v>106080.63219999999</v>
      </c>
      <c r="AL111" s="94">
        <v>211092.24388000002</v>
      </c>
      <c r="AM111" s="94">
        <v>331372.03581000003</v>
      </c>
      <c r="AN111" s="94">
        <v>441140</v>
      </c>
      <c r="AO111" s="94">
        <v>135100</v>
      </c>
      <c r="AP111" s="94">
        <v>246982.96600000004</v>
      </c>
      <c r="AQ111" s="94">
        <v>478465</v>
      </c>
      <c r="AR111" s="94">
        <v>654855</v>
      </c>
      <c r="AS111" s="94">
        <v>179703</v>
      </c>
      <c r="AT111" s="94">
        <v>344345</v>
      </c>
      <c r="AU111" s="94">
        <v>564771</v>
      </c>
      <c r="AV111" s="94">
        <v>772491</v>
      </c>
      <c r="AW111" s="94">
        <v>220624</v>
      </c>
      <c r="AX111" s="94">
        <v>365840</v>
      </c>
      <c r="AY111" s="94">
        <v>646770</v>
      </c>
      <c r="AZ111" s="94">
        <v>872873</v>
      </c>
      <c r="BA111" s="94">
        <v>194793</v>
      </c>
      <c r="BB111" s="94">
        <v>410601</v>
      </c>
      <c r="BC111" s="94">
        <v>669632</v>
      </c>
      <c r="BD111" s="94">
        <v>906249</v>
      </c>
      <c r="BE111" s="94">
        <v>225428</v>
      </c>
      <c r="BF111" s="94">
        <v>459312</v>
      </c>
      <c r="BG111" s="94">
        <v>761187</v>
      </c>
      <c r="BH111" s="94">
        <v>1095556</v>
      </c>
      <c r="BI111" s="94">
        <v>333770</v>
      </c>
      <c r="BJ111" s="94">
        <v>678526</v>
      </c>
      <c r="BK111" s="94">
        <v>991082</v>
      </c>
      <c r="BL111" s="94">
        <v>1349691</v>
      </c>
      <c r="BM111" s="94">
        <f>BM53</f>
        <v>328557</v>
      </c>
      <c r="BN111" s="94">
        <v>646436</v>
      </c>
      <c r="BO111" s="94">
        <v>888050.98800000001</v>
      </c>
      <c r="BP111" s="94">
        <v>1113477.87959</v>
      </c>
      <c r="BQ111" s="94">
        <v>240094.79728</v>
      </c>
      <c r="BR111" s="94">
        <v>488486.34750000003</v>
      </c>
      <c r="BS111" s="203">
        <v>714580521.60000014</v>
      </c>
      <c r="BT111" s="203">
        <v>899599552.36000037</v>
      </c>
      <c r="BU111" s="225">
        <v>161962326.68000001</v>
      </c>
      <c r="BV111" s="225">
        <v>448048503.39999998</v>
      </c>
      <c r="BW111" s="203">
        <v>617435833.53999996</v>
      </c>
      <c r="BX111" s="203">
        <v>696419696.80999994</v>
      </c>
      <c r="BY111" s="203">
        <v>109950073.09000003</v>
      </c>
      <c r="BZ111" s="203">
        <v>237055323.01999998</v>
      </c>
      <c r="CA111" s="203">
        <v>396930954.73000002</v>
      </c>
      <c r="CB111" s="203">
        <v>578077243.27999949</v>
      </c>
      <c r="CC111" s="225">
        <v>184042547.55000001</v>
      </c>
      <c r="CD111" s="225">
        <v>349094336.06999999</v>
      </c>
      <c r="CE111" s="225">
        <v>769958826.13999987</v>
      </c>
      <c r="CF111" s="225">
        <v>1077139985.6000001</v>
      </c>
      <c r="CG111" s="225">
        <v>246860374.50846416</v>
      </c>
      <c r="CH111" s="225">
        <v>537271854.2069304</v>
      </c>
      <c r="CI111" s="225">
        <v>857594387.50634551</v>
      </c>
      <c r="CJ111" s="225">
        <v>1195976480.3899999</v>
      </c>
      <c r="CK111" s="225">
        <v>195248555.69941163</v>
      </c>
      <c r="CL111" s="225">
        <v>487862926.6099999</v>
      </c>
      <c r="CM111" s="225">
        <v>803354304.23999977</v>
      </c>
      <c r="CN111" s="225">
        <v>997603254.5</v>
      </c>
      <c r="CO111" s="225">
        <v>173486202.64000005</v>
      </c>
      <c r="CP111" s="225">
        <f>CP53</f>
        <v>471681755.73000014</v>
      </c>
      <c r="CQ111" s="225">
        <f>CQ53</f>
        <v>768681295.09000003</v>
      </c>
      <c r="CR111" s="225">
        <f>CR53</f>
        <v>1034864082.05</v>
      </c>
    </row>
    <row r="112" spans="1:97" ht="5.25" customHeight="1">
      <c r="B112" s="23"/>
      <c r="C112" s="59"/>
      <c r="D112" s="59"/>
      <c r="E112" s="59"/>
      <c r="F112" s="59"/>
      <c r="G112" s="59"/>
      <c r="H112" s="59"/>
      <c r="I112" s="59"/>
      <c r="J112" s="59"/>
      <c r="K112" s="59"/>
      <c r="L112" s="59"/>
      <c r="M112" s="59"/>
      <c r="N112" s="59"/>
      <c r="O112" s="59"/>
      <c r="P112" s="59"/>
      <c r="Q112" s="59"/>
      <c r="R112" s="59"/>
      <c r="S112" s="59"/>
      <c r="T112" s="242"/>
      <c r="U112" s="242"/>
      <c r="V112" s="242"/>
      <c r="W112" s="242"/>
      <c r="X112" s="242"/>
      <c r="Y112" s="242"/>
      <c r="Z112" s="242"/>
      <c r="AA112" s="242"/>
      <c r="AB112" s="242"/>
      <c r="AC112" s="242"/>
      <c r="AD112" s="242"/>
      <c r="AE112" s="242"/>
      <c r="AF112" s="242"/>
      <c r="AG112" s="242"/>
      <c r="AH112" s="242"/>
      <c r="AI112" s="242"/>
      <c r="AK112" s="47"/>
      <c r="AL112" s="47"/>
      <c r="AM112" s="47"/>
      <c r="AN112" s="47"/>
      <c r="AO112" s="47"/>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59"/>
      <c r="BP112" s="59"/>
      <c r="BQ112" s="59"/>
      <c r="BR112" s="59"/>
      <c r="BW112" s="59"/>
      <c r="BX112" s="59"/>
      <c r="BY112" s="59"/>
      <c r="BZ112" s="59"/>
      <c r="CA112" s="59"/>
      <c r="CB112" s="59"/>
      <c r="CC112" s="242"/>
      <c r="CD112" s="242"/>
      <c r="CE112" s="242"/>
      <c r="CF112" s="242"/>
      <c r="CG112" s="242"/>
      <c r="CH112" s="242"/>
      <c r="CI112" s="242"/>
      <c r="CJ112" s="242"/>
      <c r="CK112" s="242"/>
      <c r="CL112" s="242"/>
      <c r="CM112" s="242"/>
      <c r="CN112" s="242"/>
      <c r="CO112" s="242"/>
      <c r="CP112" s="242"/>
      <c r="CQ112" s="242"/>
      <c r="CR112" s="242"/>
    </row>
    <row r="113" spans="2:96">
      <c r="B113" s="115" t="s">
        <v>179</v>
      </c>
      <c r="C113" s="116">
        <v>-44901</v>
      </c>
      <c r="D113" s="116">
        <v>-46346</v>
      </c>
      <c r="E113" s="116">
        <v>-79433</v>
      </c>
      <c r="F113" s="116">
        <v>-114415.943</v>
      </c>
      <c r="G113" s="116">
        <v>-147363</v>
      </c>
      <c r="H113" s="116">
        <v>-30373.527590000002</v>
      </c>
      <c r="I113" s="116">
        <v>-70444</v>
      </c>
      <c r="J113" s="200">
        <v>-116361966.45999999</v>
      </c>
      <c r="K113" s="200">
        <v>-148584000</v>
      </c>
      <c r="L113" s="200">
        <f>'[17]DRE IFRS e REG'!$U$73</f>
        <v>-95491000</v>
      </c>
      <c r="M113" s="200">
        <v>-176044089.31999999</v>
      </c>
      <c r="N113" s="200">
        <v>-285826000</v>
      </c>
      <c r="O113" s="200">
        <v>-456254939.19999999</v>
      </c>
      <c r="P113" s="200">
        <v>-135093719.43000001</v>
      </c>
      <c r="Q113" s="200">
        <f t="shared" ref="Q113:AC113" si="142">Q55</f>
        <v>-279110053.45999998</v>
      </c>
      <c r="R113" s="200">
        <f t="shared" si="142"/>
        <v>-368074865.51999998</v>
      </c>
      <c r="S113" s="200">
        <f t="shared" si="142"/>
        <v>-411431364.95999998</v>
      </c>
      <c r="T113" s="224">
        <f t="shared" si="142"/>
        <v>-107188437.17</v>
      </c>
      <c r="U113" s="224">
        <f t="shared" si="142"/>
        <v>-207722026.22999999</v>
      </c>
      <c r="V113" s="224">
        <f t="shared" si="142"/>
        <v>-216308431</v>
      </c>
      <c r="W113" s="224">
        <f t="shared" si="142"/>
        <v>-254515984.09999999</v>
      </c>
      <c r="X113" s="224">
        <f t="shared" si="142"/>
        <v>-58485304.871871702</v>
      </c>
      <c r="Y113" s="224">
        <f t="shared" si="142"/>
        <v>-65389953.202312902</v>
      </c>
      <c r="Z113" s="224">
        <f t="shared" si="142"/>
        <v>-25343799.468497001</v>
      </c>
      <c r="AA113" s="224">
        <f t="shared" si="142"/>
        <v>-63424728.329999998</v>
      </c>
      <c r="AB113" s="224">
        <f t="shared" si="142"/>
        <v>-32264253.853068702</v>
      </c>
      <c r="AC113" s="224">
        <f t="shared" si="142"/>
        <v>-72741350.280000001</v>
      </c>
      <c r="AD113" s="224">
        <f t="shared" ref="AD113:AI113" si="143">AD55</f>
        <v>-114593347.77</v>
      </c>
      <c r="AE113" s="224">
        <f t="shared" si="143"/>
        <v>-168599051.16</v>
      </c>
      <c r="AF113" s="224">
        <f t="shared" si="143"/>
        <v>-57925550.289999999</v>
      </c>
      <c r="AG113" s="224">
        <f t="shared" si="143"/>
        <v>-93435339.549999997</v>
      </c>
      <c r="AH113" s="224">
        <f t="shared" si="143"/>
        <v>-58376800.890000001</v>
      </c>
      <c r="AI113" s="224">
        <f t="shared" si="143"/>
        <v>-119011308.06999999</v>
      </c>
      <c r="AJ113" s="76"/>
      <c r="AK113" s="116">
        <v>-25963.6322</v>
      </c>
      <c r="AL113" s="116">
        <v>-48954.243879999995</v>
      </c>
      <c r="AM113" s="116">
        <v>-76223.035810000001</v>
      </c>
      <c r="AN113" s="116">
        <v>-99587</v>
      </c>
      <c r="AO113" s="116">
        <v>-22888</v>
      </c>
      <c r="AP113" s="116">
        <v>-45011.433999999994</v>
      </c>
      <c r="AQ113" s="116">
        <v>-93711</v>
      </c>
      <c r="AR113" s="116">
        <v>-134890</v>
      </c>
      <c r="AS113" s="116">
        <v>22025</v>
      </c>
      <c r="AT113" s="116">
        <v>982</v>
      </c>
      <c r="AU113" s="116">
        <v>-44610</v>
      </c>
      <c r="AV113" s="116">
        <v>-39604</v>
      </c>
      <c r="AW113" s="116">
        <v>-43806</v>
      </c>
      <c r="AX113" s="116">
        <v>-98106</v>
      </c>
      <c r="AY113" s="116">
        <v>-163713</v>
      </c>
      <c r="AZ113" s="116">
        <v>-161903</v>
      </c>
      <c r="BA113" s="116">
        <v>-16136</v>
      </c>
      <c r="BB113" s="116">
        <v>-44778</v>
      </c>
      <c r="BC113" s="116">
        <v>-112466</v>
      </c>
      <c r="BD113" s="116">
        <v>-122274</v>
      </c>
      <c r="BE113" s="116">
        <v>-38380</v>
      </c>
      <c r="BF113" s="116">
        <v>-59129</v>
      </c>
      <c r="BG113" s="116">
        <v>-116053</v>
      </c>
      <c r="BH113" s="116">
        <v>-160121</v>
      </c>
      <c r="BI113" s="116">
        <v>-74046</v>
      </c>
      <c r="BJ113" s="116">
        <v>-142732</v>
      </c>
      <c r="BK113" s="116">
        <v>-206860</v>
      </c>
      <c r="BL113" s="116">
        <v>-260949</v>
      </c>
      <c r="BM113" s="116">
        <f>BM55</f>
        <v>-71508</v>
      </c>
      <c r="BN113" s="116">
        <v>-117140</v>
      </c>
      <c r="BO113" s="116">
        <v>-146475</v>
      </c>
      <c r="BP113" s="116">
        <v>-170685.7211</v>
      </c>
      <c r="BQ113" s="116">
        <v>-55005.133409999995</v>
      </c>
      <c r="BR113" s="116">
        <v>-79581.569460000013</v>
      </c>
      <c r="BS113" s="200">
        <v>-94622679.150000006</v>
      </c>
      <c r="BT113" s="200">
        <v>-131895734.83</v>
      </c>
      <c r="BU113" s="224">
        <v>-22719218.210000001</v>
      </c>
      <c r="BV113" s="224">
        <v>-51196286.369999997</v>
      </c>
      <c r="BW113" s="200">
        <v>-55062498.969999999</v>
      </c>
      <c r="BX113" s="200">
        <v>-40391057.759999998</v>
      </c>
      <c r="BY113" s="200">
        <v>-2184731.17</v>
      </c>
      <c r="BZ113" s="200">
        <v>-17353678.210000001</v>
      </c>
      <c r="CA113" s="200">
        <v>14833251.34</v>
      </c>
      <c r="CB113" s="200">
        <v>-60842838.979999997</v>
      </c>
      <c r="CC113" s="224">
        <v>-37859552.219999999</v>
      </c>
      <c r="CD113" s="224">
        <v>-61175788.670000002</v>
      </c>
      <c r="CE113" s="224">
        <v>-108358120.79000001</v>
      </c>
      <c r="CF113" s="224">
        <v>-28818209.449999999</v>
      </c>
      <c r="CG113" s="224">
        <v>-38709613.7328244</v>
      </c>
      <c r="CH113" s="224">
        <v>-89899939.685648799</v>
      </c>
      <c r="CI113" s="224">
        <v>-83660473.266558498</v>
      </c>
      <c r="CJ113" s="224">
        <v>-102877301.47</v>
      </c>
      <c r="CK113" s="224">
        <v>-5732014.2809095997</v>
      </c>
      <c r="CL113" s="224">
        <v>-4316699.63</v>
      </c>
      <c r="CM113" s="224">
        <v>-12515703.140000001</v>
      </c>
      <c r="CN113" s="224">
        <v>-6130305.9800000004</v>
      </c>
      <c r="CO113" s="224">
        <v>14790182.91</v>
      </c>
      <c r="CP113" s="224">
        <f>CP55</f>
        <v>16023232.890000001</v>
      </c>
      <c r="CQ113" s="224">
        <f>CQ55</f>
        <v>42288000</v>
      </c>
      <c r="CR113" s="224">
        <f>CR55</f>
        <v>89206421.459999993</v>
      </c>
    </row>
    <row r="114" spans="2:96" ht="5.25" customHeight="1">
      <c r="B114" s="22"/>
      <c r="C114" s="55"/>
      <c r="D114" s="55"/>
      <c r="E114" s="55"/>
      <c r="F114" s="55">
        <v>0</v>
      </c>
      <c r="G114" s="55">
        <v>0</v>
      </c>
      <c r="H114" s="55"/>
      <c r="I114" s="55"/>
      <c r="T114" s="241"/>
      <c r="U114" s="241"/>
      <c r="V114" s="241"/>
      <c r="W114" s="241"/>
      <c r="X114" s="241"/>
      <c r="Y114" s="241"/>
      <c r="Z114" s="241"/>
      <c r="AA114" s="241"/>
      <c r="AB114" s="241"/>
      <c r="AC114" s="241"/>
      <c r="AD114" s="241"/>
      <c r="AE114" s="241"/>
      <c r="AF114" s="241"/>
      <c r="AG114" s="241"/>
      <c r="AH114" s="241"/>
      <c r="AI114" s="241"/>
      <c r="AK114" s="62"/>
      <c r="AL114" s="62"/>
      <c r="AM114" s="62"/>
      <c r="AN114" s="62"/>
      <c r="AO114" s="62"/>
      <c r="AP114" s="55"/>
      <c r="AQ114" s="55">
        <v>0</v>
      </c>
      <c r="AR114" s="55">
        <v>0</v>
      </c>
      <c r="AS114" s="55"/>
      <c r="AT114" s="55"/>
      <c r="AU114" s="55"/>
      <c r="AV114" s="55">
        <v>0</v>
      </c>
      <c r="AW114" s="55">
        <v>0</v>
      </c>
      <c r="AX114" s="55"/>
      <c r="AY114" s="55"/>
      <c r="AZ114" s="55">
        <v>0</v>
      </c>
      <c r="BA114" s="55">
        <v>0</v>
      </c>
      <c r="BB114" s="55">
        <v>0</v>
      </c>
      <c r="BC114" s="55">
        <v>0</v>
      </c>
      <c r="BD114" s="55">
        <v>0</v>
      </c>
      <c r="BE114" s="55"/>
      <c r="BF114" s="55">
        <v>0</v>
      </c>
      <c r="BG114" s="55"/>
      <c r="BH114" s="55"/>
      <c r="BI114" s="55"/>
      <c r="BJ114" s="55"/>
      <c r="BK114" s="55"/>
      <c r="BL114" s="55"/>
      <c r="BM114" s="55"/>
      <c r="BN114" s="55"/>
      <c r="BO114" s="55"/>
      <c r="BP114" s="55"/>
      <c r="BQ114" s="55"/>
      <c r="BR114" s="55"/>
      <c r="BS114" s="55"/>
      <c r="BT114" s="55"/>
      <c r="BU114" s="240"/>
      <c r="BV114" s="240"/>
      <c r="CC114" s="241"/>
      <c r="CD114" s="241"/>
      <c r="CE114" s="241"/>
      <c r="CF114" s="241"/>
      <c r="CG114" s="241"/>
      <c r="CH114" s="241"/>
      <c r="CI114" s="241"/>
      <c r="CJ114" s="241"/>
      <c r="CK114" s="241"/>
      <c r="CL114" s="241"/>
      <c r="CM114" s="241"/>
      <c r="CN114" s="241"/>
      <c r="CO114" s="241"/>
      <c r="CP114" s="241"/>
      <c r="CQ114" s="241"/>
      <c r="CR114" s="241"/>
    </row>
    <row r="115" spans="2:96">
      <c r="B115" s="95" t="s">
        <v>616</v>
      </c>
      <c r="C115" s="96">
        <v>217277</v>
      </c>
      <c r="D115" s="96">
        <v>231225.86146000004</v>
      </c>
      <c r="E115" s="96">
        <v>507383</v>
      </c>
      <c r="F115" s="96">
        <v>744247.25900000008</v>
      </c>
      <c r="G115" s="96">
        <v>1071305.35008</v>
      </c>
      <c r="H115" s="96">
        <v>159581.63688999999</v>
      </c>
      <c r="I115" s="96">
        <v>467005</v>
      </c>
      <c r="J115" s="201">
        <v>824844767.03999996</v>
      </c>
      <c r="K115" s="201">
        <v>1106118496.77</v>
      </c>
      <c r="L115" s="201">
        <f>'[17]DRE IFRS e REG'!$U$74</f>
        <v>464229954.42999995</v>
      </c>
      <c r="M115" s="201">
        <v>802035120.43999982</v>
      </c>
      <c r="N115" s="201">
        <v>1433948608.6800003</v>
      </c>
      <c r="O115" s="201">
        <v>2262926668.8800006</v>
      </c>
      <c r="P115" s="201">
        <v>555851574.61999989</v>
      </c>
      <c r="Q115" s="201">
        <f t="shared" ref="Q115:AC115" si="144">Q57</f>
        <v>1253746932.1299996</v>
      </c>
      <c r="R115" s="201">
        <f t="shared" si="144"/>
        <v>1790636384.3000002</v>
      </c>
      <c r="S115" s="201">
        <f t="shared" si="144"/>
        <v>2213713757.1299996</v>
      </c>
      <c r="T115" s="301">
        <f t="shared" si="144"/>
        <v>559923093.12000012</v>
      </c>
      <c r="U115" s="301">
        <f t="shared" si="144"/>
        <v>1123945108.8099999</v>
      </c>
      <c r="V115" s="301">
        <f t="shared" si="144"/>
        <v>1426398742.5400002</v>
      </c>
      <c r="W115" s="301">
        <f t="shared" si="144"/>
        <v>1449214577.9699998</v>
      </c>
      <c r="X115" s="301">
        <f t="shared" si="144"/>
        <v>383409517.33655727</v>
      </c>
      <c r="Y115" s="301">
        <f t="shared" si="144"/>
        <v>605048936.2880702</v>
      </c>
      <c r="Z115" s="301">
        <f t="shared" si="144"/>
        <v>887276850.55523062</v>
      </c>
      <c r="AA115" s="301">
        <f t="shared" si="144"/>
        <v>1367835232.5600002</v>
      </c>
      <c r="AB115" s="301">
        <f t="shared" si="144"/>
        <v>374699503.06960195</v>
      </c>
      <c r="AC115" s="301">
        <f t="shared" si="144"/>
        <v>777838665.98000014</v>
      </c>
      <c r="AD115" s="301">
        <f t="shared" ref="AD115:AF118" si="145">AD57</f>
        <v>1187120710.7200003</v>
      </c>
      <c r="AE115" s="301">
        <f t="shared" si="145"/>
        <v>1693915444.5400002</v>
      </c>
      <c r="AF115" s="301">
        <f t="shared" si="145"/>
        <v>365160754.61000001</v>
      </c>
      <c r="AG115" s="301">
        <f t="shared" ref="AG115:AH115" si="146">AG57</f>
        <v>875179815.0999999</v>
      </c>
      <c r="AH115" s="301">
        <f t="shared" si="146"/>
        <v>1215786447.3000002</v>
      </c>
      <c r="AI115" s="301">
        <f t="shared" ref="AI115" si="147">AI57</f>
        <v>1579863247.6799996</v>
      </c>
      <c r="AJ115" s="76"/>
      <c r="AK115" s="96">
        <v>80117</v>
      </c>
      <c r="AL115" s="96">
        <v>162138.00000000003</v>
      </c>
      <c r="AM115" s="96">
        <v>255149.00000000003</v>
      </c>
      <c r="AN115" s="96">
        <v>341553</v>
      </c>
      <c r="AO115" s="96">
        <v>112212</v>
      </c>
      <c r="AP115" s="96">
        <v>201971.53200000006</v>
      </c>
      <c r="AQ115" s="96">
        <v>384754</v>
      </c>
      <c r="AR115" s="96">
        <v>519965</v>
      </c>
      <c r="AS115" s="96">
        <v>201728</v>
      </c>
      <c r="AT115" s="96">
        <v>345327</v>
      </c>
      <c r="AU115" s="96">
        <v>520161</v>
      </c>
      <c r="AV115" s="96">
        <v>732887</v>
      </c>
      <c r="AW115" s="96">
        <v>176818</v>
      </c>
      <c r="AX115" s="96">
        <v>267734</v>
      </c>
      <c r="AY115" s="96">
        <v>483057</v>
      </c>
      <c r="AZ115" s="96">
        <v>710970</v>
      </c>
      <c r="BA115" s="96">
        <v>178657</v>
      </c>
      <c r="BB115" s="96">
        <v>365823</v>
      </c>
      <c r="BC115" s="96">
        <v>557166</v>
      </c>
      <c r="BD115" s="96">
        <v>783975</v>
      </c>
      <c r="BE115" s="96">
        <v>187048</v>
      </c>
      <c r="BF115" s="96">
        <v>400183</v>
      </c>
      <c r="BG115" s="96">
        <v>645134</v>
      </c>
      <c r="BH115" s="96">
        <v>935435</v>
      </c>
      <c r="BI115" s="96">
        <v>259724</v>
      </c>
      <c r="BJ115" s="96">
        <v>535794</v>
      </c>
      <c r="BK115" s="96">
        <v>784222</v>
      </c>
      <c r="BL115" s="96">
        <v>1088742</v>
      </c>
      <c r="BM115" s="96">
        <f>BM57</f>
        <v>257049</v>
      </c>
      <c r="BN115" s="96">
        <v>529296</v>
      </c>
      <c r="BO115" s="96">
        <v>741576.60699999996</v>
      </c>
      <c r="BP115" s="96">
        <v>942792.15848999994</v>
      </c>
      <c r="BQ115" s="96">
        <v>185089.66387000002</v>
      </c>
      <c r="BR115" s="96">
        <v>408904.77804000006</v>
      </c>
      <c r="BS115" s="231">
        <v>619957842.45000005</v>
      </c>
      <c r="BT115" s="231">
        <v>767703817.52999997</v>
      </c>
      <c r="BU115" s="231">
        <v>139243108.47</v>
      </c>
      <c r="BV115" s="231">
        <v>396852217.02999997</v>
      </c>
      <c r="BW115" s="201">
        <v>562374334.57000005</v>
      </c>
      <c r="BX115" s="201">
        <v>656028639.04999995</v>
      </c>
      <c r="BY115" s="201">
        <v>107765341.92000003</v>
      </c>
      <c r="BZ115" s="201">
        <v>219701644.80999997</v>
      </c>
      <c r="CA115" s="201">
        <v>411764206.06999999</v>
      </c>
      <c r="CB115" s="201">
        <v>517234404.29999948</v>
      </c>
      <c r="CC115" s="301">
        <v>146182995.33000001</v>
      </c>
      <c r="CD115" s="301">
        <v>287918489.60000002</v>
      </c>
      <c r="CE115" s="301">
        <v>661600705.3499999</v>
      </c>
      <c r="CF115" s="301">
        <v>1048321776.1500001</v>
      </c>
      <c r="CG115" s="301">
        <v>208150760.77563977</v>
      </c>
      <c r="CH115" s="301">
        <v>447371914.5212816</v>
      </c>
      <c r="CI115" s="301">
        <v>773933914.23978698</v>
      </c>
      <c r="CJ115" s="301">
        <v>1093099178.9199998</v>
      </c>
      <c r="CK115" s="301">
        <v>189516541.41850203</v>
      </c>
      <c r="CL115" s="301">
        <v>483546226.9799999</v>
      </c>
      <c r="CM115" s="301">
        <v>790838601.09999979</v>
      </c>
      <c r="CN115" s="301">
        <v>991472948.5200001</v>
      </c>
      <c r="CO115" s="301">
        <v>188276385.55000004</v>
      </c>
      <c r="CP115" s="301">
        <f>CP57</f>
        <v>487704988.62000012</v>
      </c>
      <c r="CQ115" s="301">
        <f>CQ57</f>
        <v>810969295.09000003</v>
      </c>
      <c r="CR115" s="301">
        <f>CR57</f>
        <v>1124070503.51</v>
      </c>
    </row>
    <row r="116" spans="2:96">
      <c r="B116" s="95" t="s">
        <v>763</v>
      </c>
      <c r="C116" s="96"/>
      <c r="D116" s="96"/>
      <c r="E116" s="96"/>
      <c r="F116" s="96"/>
      <c r="G116" s="96"/>
      <c r="H116" s="96"/>
      <c r="I116" s="96">
        <v>227</v>
      </c>
      <c r="J116" s="227">
        <v>456100.61961280007</v>
      </c>
      <c r="K116" s="227">
        <v>456100.61961280007</v>
      </c>
      <c r="L116" s="227">
        <v>0</v>
      </c>
      <c r="M116" s="227"/>
      <c r="N116" s="227"/>
      <c r="O116" s="227"/>
      <c r="P116" s="227"/>
      <c r="Q116" s="227">
        <f t="shared" ref="Q116:AC116" si="148">Q58</f>
        <v>0</v>
      </c>
      <c r="R116" s="227">
        <f t="shared" si="148"/>
        <v>0</v>
      </c>
      <c r="S116" s="227">
        <f t="shared" si="148"/>
        <v>0</v>
      </c>
      <c r="T116" s="227">
        <f t="shared" si="148"/>
        <v>0</v>
      </c>
      <c r="U116" s="227">
        <f t="shared" si="148"/>
        <v>0</v>
      </c>
      <c r="V116" s="227">
        <f t="shared" si="148"/>
        <v>0</v>
      </c>
      <c r="W116" s="227">
        <f t="shared" si="148"/>
        <v>0</v>
      </c>
      <c r="X116" s="227">
        <f t="shared" si="148"/>
        <v>0</v>
      </c>
      <c r="Y116" s="227">
        <f t="shared" si="148"/>
        <v>0</v>
      </c>
      <c r="Z116" s="227">
        <f t="shared" si="148"/>
        <v>0</v>
      </c>
      <c r="AA116" s="227">
        <f t="shared" si="148"/>
        <v>0</v>
      </c>
      <c r="AB116" s="227">
        <f t="shared" si="148"/>
        <v>0</v>
      </c>
      <c r="AC116" s="227">
        <f t="shared" si="148"/>
        <v>0</v>
      </c>
      <c r="AD116" s="227">
        <f t="shared" si="145"/>
        <v>0</v>
      </c>
      <c r="AE116" s="227">
        <f t="shared" si="145"/>
        <v>0</v>
      </c>
      <c r="AF116" s="227">
        <f t="shared" si="145"/>
        <v>0</v>
      </c>
      <c r="AG116" s="227">
        <f t="shared" ref="AG116:AH116" si="149">AG58</f>
        <v>0</v>
      </c>
      <c r="AH116" s="227">
        <f t="shared" si="149"/>
        <v>0</v>
      </c>
      <c r="AI116" s="227">
        <f t="shared" ref="AI116" si="150">AI58</f>
        <v>0</v>
      </c>
      <c r="AK116" s="96"/>
      <c r="AL116" s="96"/>
      <c r="AM116" s="96"/>
      <c r="AN116" s="96"/>
      <c r="AO116" s="96"/>
      <c r="AP116" s="96"/>
      <c r="AQ116" s="96"/>
      <c r="AR116" s="96"/>
      <c r="AS116" s="96"/>
      <c r="AT116" s="96"/>
      <c r="AU116" s="96"/>
      <c r="AV116" s="96"/>
      <c r="AW116" s="96"/>
      <c r="AX116" s="96"/>
      <c r="AY116" s="96"/>
      <c r="AZ116" s="96"/>
      <c r="BA116" s="96"/>
      <c r="BB116" s="96"/>
      <c r="BC116" s="96"/>
      <c r="BD116" s="96"/>
      <c r="BE116" s="96"/>
      <c r="BF116" s="96"/>
      <c r="BG116" s="96"/>
      <c r="BH116" s="96"/>
      <c r="BI116" s="96"/>
      <c r="BJ116" s="96"/>
      <c r="BK116" s="96"/>
      <c r="BL116" s="96"/>
      <c r="BM116" s="96"/>
      <c r="BN116" s="96"/>
      <c r="BO116" s="96"/>
      <c r="BP116" s="96"/>
      <c r="BQ116" s="96"/>
      <c r="BR116" s="96"/>
      <c r="BS116" s="231">
        <v>0</v>
      </c>
      <c r="BT116" s="231">
        <v>0</v>
      </c>
      <c r="BU116" s="231">
        <v>0</v>
      </c>
      <c r="BV116" s="231"/>
      <c r="BW116" s="227"/>
      <c r="BX116" s="227"/>
      <c r="BY116" s="227"/>
      <c r="BZ116" s="227"/>
      <c r="CA116" s="227"/>
      <c r="CB116" s="227"/>
      <c r="CC116" s="227"/>
      <c r="CD116" s="227"/>
      <c r="CE116" s="227"/>
      <c r="CF116" s="227"/>
      <c r="CG116" s="227"/>
      <c r="CH116" s="227"/>
      <c r="CI116" s="227"/>
      <c r="CJ116" s="227"/>
      <c r="CK116" s="227"/>
      <c r="CL116" s="227"/>
      <c r="CM116" s="227"/>
      <c r="CN116" s="227"/>
      <c r="CO116" s="227"/>
      <c r="CP116" s="227"/>
      <c r="CQ116" s="227"/>
      <c r="CR116" s="227"/>
    </row>
    <row r="117" spans="2:96" ht="15.75" customHeight="1">
      <c r="B117" s="123" t="s">
        <v>172</v>
      </c>
      <c r="C117" s="124">
        <v>252981</v>
      </c>
      <c r="D117" s="124">
        <v>265106.74501000001</v>
      </c>
      <c r="E117" s="124">
        <v>554378</v>
      </c>
      <c r="F117" s="124">
        <v>817411.152</v>
      </c>
      <c r="G117" s="124">
        <v>1134999</v>
      </c>
      <c r="H117" s="124">
        <v>229084.39981999999</v>
      </c>
      <c r="I117" s="124">
        <v>545396</v>
      </c>
      <c r="J117" s="220">
        <v>921509008.33999991</v>
      </c>
      <c r="K117" s="220">
        <v>1156888496.77</v>
      </c>
      <c r="L117" s="220">
        <f>'[17]DRE IFRS e REG'!$U$75</f>
        <v>444394154.74999994</v>
      </c>
      <c r="M117" s="220">
        <v>877872191.50999975</v>
      </c>
      <c r="N117" s="220">
        <v>1536061998.2500002</v>
      </c>
      <c r="O117" s="220">
        <v>2376042576.6100006</v>
      </c>
      <c r="P117" s="220">
        <v>673474577.52999997</v>
      </c>
      <c r="Q117" s="220">
        <f t="shared" ref="Q117:AC117" si="151">Q59</f>
        <v>1414175441.1099997</v>
      </c>
      <c r="R117" s="220">
        <f t="shared" si="151"/>
        <v>2128015133.2500005</v>
      </c>
      <c r="S117" s="220">
        <f t="shared" si="151"/>
        <v>2676471641.6899996</v>
      </c>
      <c r="T117" s="220">
        <f t="shared" si="151"/>
        <v>691488916.48000002</v>
      </c>
      <c r="U117" s="220">
        <f t="shared" si="151"/>
        <v>1397632393.3099999</v>
      </c>
      <c r="V117" s="220">
        <f t="shared" si="151"/>
        <v>1682028723.8000002</v>
      </c>
      <c r="W117" s="220">
        <f t="shared" si="151"/>
        <v>1901379860.3299999</v>
      </c>
      <c r="X117" s="220">
        <f t="shared" si="151"/>
        <v>544332300.3701601</v>
      </c>
      <c r="Y117" s="220">
        <f t="shared" si="151"/>
        <v>941387044.04384518</v>
      </c>
      <c r="Z117" s="220">
        <f t="shared" si="151"/>
        <v>1343266188.9978526</v>
      </c>
      <c r="AA117" s="220">
        <f t="shared" si="151"/>
        <v>1925490202.9500003</v>
      </c>
      <c r="AB117" s="220">
        <f t="shared" si="151"/>
        <v>556330618.60333347</v>
      </c>
      <c r="AC117" s="220">
        <f t="shared" si="151"/>
        <v>1076283367.02</v>
      </c>
      <c r="AD117" s="220">
        <f t="shared" si="145"/>
        <v>1632151986.8300002</v>
      </c>
      <c r="AE117" s="220">
        <f t="shared" si="145"/>
        <v>2223948931.1800003</v>
      </c>
      <c r="AF117" s="220">
        <f t="shared" si="145"/>
        <v>605147345.07000005</v>
      </c>
      <c r="AG117" s="220">
        <f t="shared" ref="AG117:AH117" si="152">AG59</f>
        <v>1268507026.8999999</v>
      </c>
      <c r="AH117" s="220">
        <f t="shared" si="152"/>
        <v>1753340820.6400003</v>
      </c>
      <c r="AI117" s="220">
        <f t="shared" ref="AI117" si="153">AI59</f>
        <v>2342351067.7399993</v>
      </c>
      <c r="AJ117" s="76"/>
      <c r="AK117" s="124">
        <v>171887.63219999999</v>
      </c>
      <c r="AL117" s="124">
        <v>346599.24388000002</v>
      </c>
      <c r="AM117" s="124">
        <v>536174.03581000003</v>
      </c>
      <c r="AN117" s="124">
        <v>745144</v>
      </c>
      <c r="AO117" s="124">
        <v>205061</v>
      </c>
      <c r="AP117" s="124">
        <v>406568.46300000005</v>
      </c>
      <c r="AQ117" s="124">
        <v>697774</v>
      </c>
      <c r="AR117" s="124">
        <v>977939</v>
      </c>
      <c r="AS117" s="124">
        <v>291738</v>
      </c>
      <c r="AT117" s="124">
        <v>580878</v>
      </c>
      <c r="AU117" s="124">
        <v>896638</v>
      </c>
      <c r="AV117" s="124">
        <v>1213368</v>
      </c>
      <c r="AW117" s="124">
        <v>320937</v>
      </c>
      <c r="AX117" s="124">
        <v>646699</v>
      </c>
      <c r="AY117" s="124">
        <v>1003182</v>
      </c>
      <c r="AZ117" s="124">
        <v>1341456</v>
      </c>
      <c r="BA117" s="124">
        <v>344430</v>
      </c>
      <c r="BB117" s="124">
        <v>688252</v>
      </c>
      <c r="BC117" s="124">
        <v>1056508</v>
      </c>
      <c r="BD117" s="124">
        <v>1414222</v>
      </c>
      <c r="BE117" s="124">
        <v>367628</v>
      </c>
      <c r="BF117" s="124">
        <v>708654</v>
      </c>
      <c r="BG117" s="124">
        <v>1104366</v>
      </c>
      <c r="BH117" s="124">
        <v>1492802</v>
      </c>
      <c r="BI117" s="124">
        <v>394766</v>
      </c>
      <c r="BJ117" s="124">
        <v>779646</v>
      </c>
      <c r="BK117" s="124">
        <v>1142214</v>
      </c>
      <c r="BL117" s="124">
        <v>1536127</v>
      </c>
      <c r="BM117" s="124">
        <f>BM59</f>
        <v>373376</v>
      </c>
      <c r="BN117" s="124">
        <v>734687</v>
      </c>
      <c r="BO117" s="124">
        <v>1044794.0870000001</v>
      </c>
      <c r="BP117" s="124">
        <v>1304986.24627</v>
      </c>
      <c r="BQ117" s="124">
        <v>310902.93540999998</v>
      </c>
      <c r="BR117" s="124">
        <v>620289.60436</v>
      </c>
      <c r="BS117" s="232">
        <v>895485170.20000029</v>
      </c>
      <c r="BT117" s="232">
        <v>1153685877.3000002</v>
      </c>
      <c r="BU117" s="232">
        <v>312652231.15999997</v>
      </c>
      <c r="BV117" s="232">
        <v>629488742.07000005</v>
      </c>
      <c r="BW117" s="220">
        <v>947091125.11999989</v>
      </c>
      <c r="BX117" s="220">
        <v>1249101668.6399999</v>
      </c>
      <c r="BY117" s="220">
        <v>316706218.56000006</v>
      </c>
      <c r="BZ117" s="220">
        <v>647792410.91999996</v>
      </c>
      <c r="CA117" s="220">
        <v>1068778371.1099999</v>
      </c>
      <c r="CB117" s="220">
        <v>1515751133.6499996</v>
      </c>
      <c r="CC117" s="220">
        <v>454446155.22000003</v>
      </c>
      <c r="CD117" s="220">
        <v>919307158.07999992</v>
      </c>
      <c r="CE117" s="220">
        <v>1417404423.25</v>
      </c>
      <c r="CF117" s="220">
        <v>1882111623</v>
      </c>
      <c r="CG117" s="220">
        <v>513255180.7601952</v>
      </c>
      <c r="CH117" s="220">
        <v>1039583596.8403924</v>
      </c>
      <c r="CI117" s="220">
        <v>1533172908.1304703</v>
      </c>
      <c r="CJ117" s="220">
        <v>2042732258.3</v>
      </c>
      <c r="CK117" s="220">
        <v>476855514.43007469</v>
      </c>
      <c r="CL117" s="220">
        <v>962020734.70999992</v>
      </c>
      <c r="CM117" s="220">
        <v>1449589101.4399998</v>
      </c>
      <c r="CN117" s="220">
        <v>1871158144.3899999</v>
      </c>
      <c r="CO117" s="220">
        <v>509621536.72000003</v>
      </c>
      <c r="CP117" s="220">
        <f t="shared" ref="CP117:CR118" si="154">CP59</f>
        <v>1031350359.88</v>
      </c>
      <c r="CQ117" s="220">
        <f t="shared" si="154"/>
        <v>1580130873.53</v>
      </c>
      <c r="CR117" s="220">
        <f t="shared" si="154"/>
        <v>2104431388.9699998</v>
      </c>
    </row>
    <row r="118" spans="2:96" ht="15.75" customHeight="1">
      <c r="B118" s="92" t="s">
        <v>244</v>
      </c>
      <c r="C118" s="97">
        <v>0.79879067270804061</v>
      </c>
      <c r="D118" s="97">
        <v>0.79381357686111753</v>
      </c>
      <c r="E118" s="97">
        <v>0.78276548578851501</v>
      </c>
      <c r="F118" s="97">
        <v>0.76300000000000001</v>
      </c>
      <c r="G118" s="97">
        <v>0.69399999999999995</v>
      </c>
      <c r="H118" s="97">
        <v>0.66934800000000005</v>
      </c>
      <c r="I118" s="97">
        <v>0.70854298122879977</v>
      </c>
      <c r="J118" s="228">
        <v>0.6738657803198097</v>
      </c>
      <c r="K118" s="228">
        <v>0.62874716500701244</v>
      </c>
      <c r="L118" s="228">
        <f>'[17]DRE IFRS e REG'!$U$76</f>
        <v>0.58467604986175192</v>
      </c>
      <c r="M118" s="228">
        <v>0.60707401243792913</v>
      </c>
      <c r="N118" s="228">
        <v>0.6434328013651287</v>
      </c>
      <c r="O118" s="228">
        <v>0.66718653207607259</v>
      </c>
      <c r="P118" s="228">
        <v>0.74134560561510687</v>
      </c>
      <c r="Q118" s="228">
        <f t="shared" ref="Q118:AC118" si="155">Q60</f>
        <v>0.7801185079265156</v>
      </c>
      <c r="R118" s="228">
        <f t="shared" si="155"/>
        <v>0.7723934954179239</v>
      </c>
      <c r="S118" s="228">
        <f t="shared" si="155"/>
        <v>0.77086200614141998</v>
      </c>
      <c r="T118" s="228">
        <f t="shared" si="155"/>
        <v>0.86909126254201152</v>
      </c>
      <c r="U118" s="228">
        <f t="shared" si="155"/>
        <v>0.85046853541896428</v>
      </c>
      <c r="V118" s="228">
        <f t="shared" si="155"/>
        <v>0.79824453088706948</v>
      </c>
      <c r="W118" s="228">
        <f t="shared" si="155"/>
        <v>0.72668370905370405</v>
      </c>
      <c r="X118" s="228">
        <f t="shared" si="155"/>
        <v>0.78911713077030676</v>
      </c>
      <c r="Y118" s="228">
        <f t="shared" si="155"/>
        <v>0.68599134251327099</v>
      </c>
      <c r="Z118" s="228">
        <f t="shared" si="155"/>
        <v>0.6516707112144271</v>
      </c>
      <c r="AA118" s="228">
        <f t="shared" si="155"/>
        <v>0.57270195135366442</v>
      </c>
      <c r="AB118" s="228">
        <f t="shared" si="155"/>
        <v>0.76263389625700717</v>
      </c>
      <c r="AC118" s="228">
        <f t="shared" si="155"/>
        <v>0.65603372070516908</v>
      </c>
      <c r="AD118" s="228">
        <f t="shared" si="145"/>
        <v>0.62021702119530675</v>
      </c>
      <c r="AE118" s="228">
        <f t="shared" si="145"/>
        <v>0.59813498056261771</v>
      </c>
      <c r="AF118" s="228">
        <f t="shared" si="145"/>
        <v>0.61567944365317351</v>
      </c>
      <c r="AG118" s="228">
        <f t="shared" ref="AG118:AH118" si="156">AG60</f>
        <v>0.56510639295837528</v>
      </c>
      <c r="AH118" s="228">
        <f t="shared" si="156"/>
        <v>0.51188</v>
      </c>
      <c r="AI118" s="228">
        <f t="shared" ref="AI118" si="157">AI60</f>
        <v>0.50655148999333666</v>
      </c>
      <c r="AK118" s="97">
        <v>0.91122473863915765</v>
      </c>
      <c r="AL118" s="97">
        <v>0.90865220302352046</v>
      </c>
      <c r="AM118" s="97">
        <v>0.90419640906116627</v>
      </c>
      <c r="AN118" s="97">
        <v>0.89979326867344178</v>
      </c>
      <c r="AO118" s="97">
        <v>0.88686148749464799</v>
      </c>
      <c r="AP118" s="97">
        <v>0.88098778421755075</v>
      </c>
      <c r="AQ118" s="97">
        <v>0.88200000000000001</v>
      </c>
      <c r="AR118" s="97">
        <v>0.87725786890187019</v>
      </c>
      <c r="AS118" s="97">
        <v>0.88392329623783139</v>
      </c>
      <c r="AT118" s="97">
        <v>0.87561803579180941</v>
      </c>
      <c r="AU118" s="97">
        <v>0.87657377779993728</v>
      </c>
      <c r="AV118" s="97">
        <v>0.87535746749967536</v>
      </c>
      <c r="AW118" s="97">
        <v>0.89824597739110479</v>
      </c>
      <c r="AX118" s="97">
        <v>0.8980097119060414</v>
      </c>
      <c r="AY118" s="97">
        <v>0.90761388804446952</v>
      </c>
      <c r="AZ118" s="97">
        <v>0.89693261050384998</v>
      </c>
      <c r="BA118" s="97">
        <v>0.90028935351576289</v>
      </c>
      <c r="BB118" s="97">
        <v>0.89839999999999998</v>
      </c>
      <c r="BC118" s="97">
        <v>0.89870000000000005</v>
      </c>
      <c r="BD118" s="97">
        <v>0.89597489129932073</v>
      </c>
      <c r="BE118" s="97">
        <v>0.90300000000000002</v>
      </c>
      <c r="BF118" s="97">
        <v>0.88700000000000001</v>
      </c>
      <c r="BG118" s="97">
        <v>0.89400000000000002</v>
      </c>
      <c r="BH118" s="97">
        <v>0.89245693159752448</v>
      </c>
      <c r="BI118" s="97">
        <v>0.89900000000000002</v>
      </c>
      <c r="BJ118" s="97">
        <v>0.89383114054195345</v>
      </c>
      <c r="BK118" s="97">
        <v>0.88593718005199829</v>
      </c>
      <c r="BL118" s="97">
        <v>0.88542580503106227</v>
      </c>
      <c r="BM118" s="97">
        <f>BM60</f>
        <v>0.89199778300173915</v>
      </c>
      <c r="BN118" s="97">
        <v>0.88200000000000001</v>
      </c>
      <c r="BO118" s="97">
        <v>0.875</v>
      </c>
      <c r="BP118" s="97">
        <v>0.85499999999999998</v>
      </c>
      <c r="BQ118" s="97">
        <v>0.85728393846093276</v>
      </c>
      <c r="BR118" s="97">
        <v>0.85811655774427298</v>
      </c>
      <c r="BS118" s="97">
        <v>0.84900959798657027</v>
      </c>
      <c r="BT118" s="97">
        <v>0.82748690200393993</v>
      </c>
      <c r="BU118" s="97">
        <v>0.83864195423632804</v>
      </c>
      <c r="BV118" s="97">
        <v>0.82987711007701459</v>
      </c>
      <c r="BW118" s="228">
        <v>0.82943745481534226</v>
      </c>
      <c r="BX118" s="228">
        <v>0.81919371970246468</v>
      </c>
      <c r="BY118" s="228">
        <v>0.81963198193145637</v>
      </c>
      <c r="BZ118" s="228">
        <v>0.82126258125544216</v>
      </c>
      <c r="CA118" s="228">
        <v>0.83090659382279486</v>
      </c>
      <c r="CB118" s="228">
        <v>0.82506016103224133</v>
      </c>
      <c r="CC118" s="228">
        <v>0.8637580610293869</v>
      </c>
      <c r="CD118" s="228">
        <v>0.84635032581984793</v>
      </c>
      <c r="CE118" s="228">
        <v>0.84871099190093824</v>
      </c>
      <c r="CF118" s="228">
        <v>0.8446850803361291</v>
      </c>
      <c r="CG118" s="228">
        <v>0.87062905415588177</v>
      </c>
      <c r="CH118" s="228">
        <v>0.85634099782777517</v>
      </c>
      <c r="CI118" s="228">
        <v>0.84595113439115077</v>
      </c>
      <c r="CJ118" s="228">
        <v>0.84073898151098803</v>
      </c>
      <c r="CK118" s="228">
        <v>0.82807405577001469</v>
      </c>
      <c r="CL118" s="228">
        <v>0.83253499413832566</v>
      </c>
      <c r="CM118" s="228">
        <v>0.82924732428193637</v>
      </c>
      <c r="CN118" s="228">
        <v>0.80339276292152906</v>
      </c>
      <c r="CO118" s="228">
        <v>0.85231207812590215</v>
      </c>
      <c r="CP118" s="228">
        <f t="shared" si="154"/>
        <v>0.84592999999999996</v>
      </c>
      <c r="CQ118" s="228">
        <f t="shared" si="154"/>
        <v>0.84514</v>
      </c>
      <c r="CR118" s="228">
        <f t="shared" si="154"/>
        <v>0.83730327991818942</v>
      </c>
    </row>
    <row r="119" spans="2:96" ht="94.5">
      <c r="B119" s="334" t="s">
        <v>764</v>
      </c>
      <c r="CC119" s="241"/>
      <c r="CD119" s="241"/>
      <c r="CE119" s="241"/>
      <c r="CF119" s="241"/>
      <c r="CG119" s="241"/>
      <c r="CH119" s="241"/>
      <c r="CI119" s="241"/>
      <c r="CJ119" s="241"/>
      <c r="CK119" s="241"/>
      <c r="CL119" s="241"/>
      <c r="CM119" s="241"/>
    </row>
    <row r="120" spans="2:96">
      <c r="B120" s="335"/>
      <c r="CC120" s="241"/>
      <c r="CD120" s="241"/>
      <c r="CE120" s="241"/>
      <c r="CF120" s="241"/>
      <c r="CG120" s="241"/>
      <c r="CH120" s="241"/>
      <c r="CI120" s="241"/>
      <c r="CJ120" s="241"/>
      <c r="CK120" s="241"/>
      <c r="CL120" s="241"/>
      <c r="CM120" s="241"/>
    </row>
  </sheetData>
  <phoneticPr fontId="72" type="noConversion"/>
  <hyperlinks>
    <hyperlink ref="B2" location="Summary!A1" display="Summary" xr:uid="{00000000-0004-0000-0900-000000000000}"/>
  </hyperlinks>
  <pageMargins left="0.511811024" right="0.511811024" top="0.78740157499999996" bottom="0.78740157499999996" header="0.31496062000000002" footer="0.31496062000000002"/>
  <pageSetup paperSize="9" scale="12" orientation="portrait" r:id="rId1"/>
  <customProperties>
    <customPr name="_pios_id" r:id="rId2"/>
  </customProperties>
  <drawing r:id="rId3"/>
  <legacyDrawing r:id="rId4"/>
  <controls>
    <mc:AlternateContent xmlns:mc="http://schemas.openxmlformats.org/markup-compatibility/2006">
      <mc:Choice Requires="x14">
        <control shapeId="250881" r:id="rId5" name="FPMExcelClientSheetOptionstb1">
          <controlPr defaultSize="0" autoLine="0" r:id="rId6">
            <anchor moveWithCells="1" sizeWithCells="1">
              <from>
                <xdr:col>0</xdr:col>
                <xdr:colOff>0</xdr:colOff>
                <xdr:row>0</xdr:row>
                <xdr:rowOff>0</xdr:rowOff>
              </from>
              <to>
                <xdr:col>1</xdr:col>
                <xdr:colOff>704850</xdr:colOff>
                <xdr:row>0</xdr:row>
                <xdr:rowOff>0</xdr:rowOff>
              </to>
            </anchor>
          </controlPr>
        </control>
      </mc:Choice>
      <mc:Fallback>
        <control shapeId="250881" r:id="rId5" name="FPMExcelClientSheetOptionstb1"/>
      </mc:Fallback>
    </mc:AlternateContent>
  </control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58E4D-5563-4BC9-BCB0-074A33653EB2}">
  <sheetPr>
    <tabColor rgb="FF92D050"/>
  </sheetPr>
  <dimension ref="B1:AB44"/>
  <sheetViews>
    <sheetView showGridLines="0" zoomScale="85" zoomScaleNormal="85" workbookViewId="0">
      <selection activeCell="E8" sqref="E8"/>
    </sheetView>
  </sheetViews>
  <sheetFormatPr defaultColWidth="8.85546875" defaultRowHeight="15"/>
  <cols>
    <col min="1" max="1" width="6" customWidth="1"/>
    <col min="2" max="2" width="40.5703125" customWidth="1"/>
    <col min="3" max="3" width="1.5703125" customWidth="1"/>
    <col min="4" max="4" width="12.5703125" customWidth="1"/>
    <col min="5" max="5" width="14.140625" bestFit="1" customWidth="1"/>
    <col min="6" max="6" width="13.85546875" customWidth="1"/>
    <col min="7" max="7" width="1.5703125" customWidth="1"/>
    <col min="8" max="8" width="12.5703125" customWidth="1"/>
    <col min="9" max="9" width="10.5703125" customWidth="1"/>
    <col min="10" max="10" width="15.5703125" bestFit="1" customWidth="1"/>
    <col min="11" max="11" width="2" customWidth="1"/>
    <col min="12" max="12" width="13.5703125" hidden="1" customWidth="1"/>
    <col min="13" max="13" width="8.42578125" hidden="1" customWidth="1"/>
    <col min="14" max="14" width="18" hidden="1" customWidth="1"/>
    <col min="15" max="15" width="2.85546875" hidden="1" customWidth="1"/>
    <col min="16" max="16" width="12.5703125" hidden="1" customWidth="1"/>
    <col min="17" max="17" width="10.5703125" hidden="1" customWidth="1"/>
    <col min="18" max="18" width="16" hidden="1" customWidth="1"/>
    <col min="19" max="19" width="1.5703125" hidden="1" customWidth="1"/>
    <col min="20" max="20" width="12.5703125" hidden="1" customWidth="1"/>
    <col min="21" max="21" width="8.42578125" hidden="1" customWidth="1"/>
    <col min="22" max="22" width="16" hidden="1" customWidth="1"/>
    <col min="23" max="23" width="1.5703125" hidden="1" customWidth="1"/>
    <col min="24" max="24" width="12.5703125" hidden="1" customWidth="1"/>
    <col min="25" max="25" width="10.5703125" hidden="1" customWidth="1"/>
    <col min="26" max="26" width="13.85546875" hidden="1" customWidth="1"/>
    <col min="27" max="27" width="1.5703125" hidden="1" customWidth="1"/>
    <col min="28" max="28" width="12.5703125" hidden="1" customWidth="1"/>
    <col min="29" max="29" width="10.5703125" bestFit="1" customWidth="1"/>
  </cols>
  <sheetData>
    <row r="1" spans="2:26">
      <c r="B1" s="206" t="s">
        <v>42</v>
      </c>
      <c r="F1" s="18"/>
    </row>
    <row r="2" spans="2:26">
      <c r="B2" s="206"/>
      <c r="F2" s="18"/>
    </row>
    <row r="3" spans="2:26">
      <c r="B3" s="706" t="s">
        <v>765</v>
      </c>
      <c r="D3" s="703" t="s">
        <v>163</v>
      </c>
      <c r="E3" s="704"/>
      <c r="F3" s="705"/>
      <c r="H3" s="703" t="s">
        <v>766</v>
      </c>
      <c r="I3" s="704"/>
      <c r="J3" s="705"/>
      <c r="K3" s="492"/>
      <c r="L3" s="703" t="s">
        <v>742</v>
      </c>
      <c r="M3" s="704"/>
      <c r="N3" s="705"/>
      <c r="P3" s="703" t="s">
        <v>767</v>
      </c>
      <c r="Q3" s="704"/>
      <c r="R3" s="705"/>
      <c r="T3" s="703" t="s">
        <v>768</v>
      </c>
      <c r="U3" s="704"/>
      <c r="V3" s="705"/>
      <c r="X3" s="703" t="s">
        <v>769</v>
      </c>
      <c r="Y3" s="704"/>
      <c r="Z3" s="705"/>
    </row>
    <row r="4" spans="2:26">
      <c r="B4" s="707"/>
      <c r="D4" s="493" t="s">
        <v>770</v>
      </c>
      <c r="E4" s="493" t="s">
        <v>771</v>
      </c>
      <c r="F4" s="493" t="s">
        <v>772</v>
      </c>
      <c r="H4" s="493" t="s">
        <v>772</v>
      </c>
      <c r="I4" s="493" t="s">
        <v>771</v>
      </c>
      <c r="J4" s="493" t="s">
        <v>773</v>
      </c>
      <c r="K4" s="494"/>
      <c r="L4" s="493" t="s">
        <v>772</v>
      </c>
      <c r="M4" s="493" t="s">
        <v>771</v>
      </c>
      <c r="N4" s="493" t="s">
        <v>773</v>
      </c>
      <c r="P4" s="493" t="s">
        <v>772</v>
      </c>
      <c r="Q4" s="493" t="s">
        <v>771</v>
      </c>
      <c r="R4" s="493" t="s">
        <v>773</v>
      </c>
      <c r="T4" s="493" t="s">
        <v>772</v>
      </c>
      <c r="U4" s="493" t="s">
        <v>771</v>
      </c>
      <c r="V4" s="493" t="s">
        <v>773</v>
      </c>
      <c r="X4" s="493" t="s">
        <v>772</v>
      </c>
      <c r="Y4" s="493" t="s">
        <v>771</v>
      </c>
      <c r="Z4" s="493" t="s">
        <v>773</v>
      </c>
    </row>
    <row r="5" spans="2:26">
      <c r="B5" s="495" t="s">
        <v>229</v>
      </c>
      <c r="D5" s="496">
        <v>287529</v>
      </c>
      <c r="E5" s="496">
        <v>-2158</v>
      </c>
      <c r="F5" s="496">
        <v>285371</v>
      </c>
      <c r="H5" s="496">
        <v>288329</v>
      </c>
      <c r="I5" s="496">
        <v>-2308</v>
      </c>
      <c r="J5" s="496">
        <v>286021</v>
      </c>
      <c r="K5" s="496"/>
      <c r="L5" s="496">
        <v>286314</v>
      </c>
      <c r="M5" s="496">
        <v>-2377</v>
      </c>
      <c r="N5" s="496">
        <v>283937</v>
      </c>
      <c r="P5" s="496">
        <v>288884</v>
      </c>
      <c r="Q5" s="496">
        <v>-2527</v>
      </c>
      <c r="R5" s="496">
        <v>286357</v>
      </c>
      <c r="T5" s="496">
        <v>288686</v>
      </c>
      <c r="U5" s="496">
        <v>-2812</v>
      </c>
      <c r="V5" s="496">
        <v>285874</v>
      </c>
      <c r="X5" s="496">
        <v>267466</v>
      </c>
      <c r="Y5" s="496">
        <v>-2950</v>
      </c>
      <c r="Z5" s="496">
        <v>264516</v>
      </c>
    </row>
    <row r="6" spans="2:26">
      <c r="B6" s="495" t="s">
        <v>231</v>
      </c>
      <c r="D6" s="496">
        <v>101359</v>
      </c>
      <c r="E6" s="496">
        <v>-934</v>
      </c>
      <c r="F6" s="496">
        <v>100425</v>
      </c>
      <c r="H6" s="496">
        <v>134481</v>
      </c>
      <c r="I6" s="496">
        <v>422</v>
      </c>
      <c r="J6" s="496">
        <v>134903</v>
      </c>
      <c r="K6" s="496"/>
      <c r="L6" s="496">
        <v>156262</v>
      </c>
      <c r="M6" s="496">
        <v>-2401</v>
      </c>
      <c r="N6" s="496">
        <v>153861</v>
      </c>
      <c r="P6" s="496">
        <v>-56253</v>
      </c>
      <c r="Q6" s="496">
        <v>5471</v>
      </c>
      <c r="R6" s="496">
        <v>-50782</v>
      </c>
      <c r="T6" s="496">
        <v>-28844</v>
      </c>
      <c r="U6" s="496">
        <v>7278</v>
      </c>
      <c r="V6" s="496">
        <v>-21566</v>
      </c>
      <c r="X6" s="496">
        <v>136421</v>
      </c>
      <c r="Y6" s="496">
        <v>-326</v>
      </c>
      <c r="Z6" s="496">
        <v>136095</v>
      </c>
    </row>
    <row r="7" spans="2:26">
      <c r="B7" s="495" t="s">
        <v>558</v>
      </c>
      <c r="D7" s="496">
        <v>267732</v>
      </c>
      <c r="E7" s="496">
        <v>-328</v>
      </c>
      <c r="F7" s="496">
        <v>267404</v>
      </c>
      <c r="H7" s="496">
        <v>267732</v>
      </c>
      <c r="I7" s="496">
        <v>-328</v>
      </c>
      <c r="J7" s="496">
        <v>267404</v>
      </c>
      <c r="K7" s="496"/>
      <c r="L7" s="496">
        <v>267073</v>
      </c>
      <c r="M7" s="496">
        <v>-328</v>
      </c>
      <c r="N7" s="496">
        <v>266745</v>
      </c>
      <c r="P7" s="496">
        <v>267069</v>
      </c>
      <c r="Q7" s="496">
        <v>-328</v>
      </c>
      <c r="R7" s="496">
        <v>266741</v>
      </c>
      <c r="T7" s="496">
        <v>275713</v>
      </c>
      <c r="U7" s="496">
        <v>-347</v>
      </c>
      <c r="V7" s="496">
        <v>275366</v>
      </c>
      <c r="X7" s="496">
        <v>267208</v>
      </c>
      <c r="Y7" s="496">
        <v>-347</v>
      </c>
      <c r="Z7" s="496">
        <v>266861</v>
      </c>
    </row>
    <row r="8" spans="2:26">
      <c r="B8" s="495" t="s">
        <v>774</v>
      </c>
      <c r="D8" s="496">
        <v>341407</v>
      </c>
      <c r="E8" s="496">
        <v>0</v>
      </c>
      <c r="F8" s="496">
        <v>341407</v>
      </c>
      <c r="H8" s="496">
        <v>119098</v>
      </c>
      <c r="I8" s="496">
        <v>0</v>
      </c>
      <c r="J8" s="496">
        <v>119098</v>
      </c>
      <c r="K8" s="496"/>
      <c r="L8" s="496">
        <v>732348</v>
      </c>
      <c r="M8" s="496">
        <v>0</v>
      </c>
      <c r="N8" s="496">
        <v>732348</v>
      </c>
      <c r="P8" s="496">
        <v>231217</v>
      </c>
      <c r="Q8" s="496">
        <v>0</v>
      </c>
      <c r="R8" s="496">
        <v>231217</v>
      </c>
      <c r="T8" s="496">
        <v>185007</v>
      </c>
      <c r="U8" s="496">
        <v>0</v>
      </c>
      <c r="V8" s="496">
        <v>185007</v>
      </c>
      <c r="X8" s="496">
        <v>75100</v>
      </c>
      <c r="Y8" s="496">
        <v>0</v>
      </c>
      <c r="Z8" s="496">
        <v>75100</v>
      </c>
    </row>
    <row r="9" spans="2:26">
      <c r="B9" s="495" t="s">
        <v>166</v>
      </c>
      <c r="D9" s="496">
        <v>-6793</v>
      </c>
      <c r="E9" s="496">
        <v>0</v>
      </c>
      <c r="F9" s="496">
        <v>-6793</v>
      </c>
      <c r="H9" s="496">
        <v>-19896</v>
      </c>
      <c r="I9" s="496">
        <v>0</v>
      </c>
      <c r="J9" s="496">
        <v>-19896</v>
      </c>
      <c r="K9" s="496"/>
      <c r="L9" s="496">
        <v>-4224</v>
      </c>
      <c r="M9" s="496">
        <v>0</v>
      </c>
      <c r="N9" s="496">
        <v>-4224</v>
      </c>
      <c r="P9" s="496">
        <v>-16792</v>
      </c>
      <c r="Q9" s="496">
        <v>0</v>
      </c>
      <c r="R9" s="496">
        <v>-16792</v>
      </c>
      <c r="T9" s="496">
        <v>12438</v>
      </c>
      <c r="U9" s="496">
        <v>0</v>
      </c>
      <c r="V9" s="496">
        <v>12438</v>
      </c>
      <c r="X9" s="496">
        <v>5015</v>
      </c>
      <c r="Y9" s="496">
        <v>0</v>
      </c>
      <c r="Z9" s="496">
        <v>5015</v>
      </c>
    </row>
    <row r="10" spans="2:26">
      <c r="B10" s="495" t="s">
        <v>167</v>
      </c>
      <c r="D10" s="496">
        <v>5581</v>
      </c>
      <c r="E10" s="496">
        <v>0</v>
      </c>
      <c r="F10" s="496">
        <v>5581</v>
      </c>
      <c r="H10" s="496">
        <v>14063</v>
      </c>
      <c r="I10" s="496">
        <v>0</v>
      </c>
      <c r="J10" s="496">
        <v>14063</v>
      </c>
      <c r="K10" s="496"/>
      <c r="L10" s="496">
        <v>5977</v>
      </c>
      <c r="M10" s="496">
        <v>0</v>
      </c>
      <c r="N10" s="496">
        <v>5977</v>
      </c>
      <c r="P10" s="496">
        <v>35681</v>
      </c>
      <c r="Q10" s="496">
        <v>0</v>
      </c>
      <c r="R10" s="496">
        <v>35681</v>
      </c>
      <c r="T10" s="496">
        <v>9382</v>
      </c>
      <c r="U10" s="496">
        <v>0</v>
      </c>
      <c r="V10" s="496">
        <v>9382</v>
      </c>
      <c r="X10" s="496">
        <v>7473</v>
      </c>
      <c r="Y10" s="496">
        <v>0</v>
      </c>
      <c r="Z10" s="496">
        <v>7473</v>
      </c>
    </row>
    <row r="11" spans="2:26">
      <c r="B11" s="497" t="s">
        <v>168</v>
      </c>
      <c r="D11" s="498">
        <v>996815</v>
      </c>
      <c r="E11" s="498">
        <v>-3420</v>
      </c>
      <c r="F11" s="498">
        <v>993395</v>
      </c>
      <c r="H11" s="498">
        <v>803807</v>
      </c>
      <c r="I11" s="498">
        <v>-2214</v>
      </c>
      <c r="J11" s="498">
        <v>801593</v>
      </c>
      <c r="K11" s="499"/>
      <c r="L11" s="498">
        <v>1443750</v>
      </c>
      <c r="M11" s="498">
        <v>-5106</v>
      </c>
      <c r="N11" s="498">
        <v>1438644</v>
      </c>
      <c r="P11" s="498">
        <v>749806</v>
      </c>
      <c r="Q11" s="498">
        <v>2616</v>
      </c>
      <c r="R11" s="498">
        <v>752422</v>
      </c>
      <c r="T11" s="498">
        <v>742382</v>
      </c>
      <c r="U11" s="498">
        <v>4119</v>
      </c>
      <c r="V11" s="498">
        <v>746501</v>
      </c>
      <c r="X11" s="498">
        <v>758683</v>
      </c>
      <c r="Y11" s="498">
        <v>-3623</v>
      </c>
      <c r="Z11" s="498">
        <v>755060</v>
      </c>
    </row>
    <row r="12" spans="2:26">
      <c r="B12" s="495" t="s">
        <v>169</v>
      </c>
      <c r="D12" s="496">
        <v>-82756</v>
      </c>
      <c r="E12" s="496">
        <v>467</v>
      </c>
      <c r="F12" s="496">
        <v>-82289</v>
      </c>
      <c r="H12" s="496">
        <v>-72485</v>
      </c>
      <c r="I12" s="496">
        <v>377</v>
      </c>
      <c r="J12" s="496">
        <v>-72108</v>
      </c>
      <c r="K12" s="496"/>
      <c r="L12" s="496">
        <v>-139620</v>
      </c>
      <c r="M12" s="496">
        <v>612</v>
      </c>
      <c r="N12" s="496">
        <v>-139008</v>
      </c>
      <c r="P12" s="496">
        <v>-63340</v>
      </c>
      <c r="Q12" s="496">
        <v>-119</v>
      </c>
      <c r="R12" s="496">
        <v>-63459</v>
      </c>
      <c r="T12" s="496">
        <v>-63779</v>
      </c>
      <c r="U12" s="496">
        <v>-219</v>
      </c>
      <c r="V12" s="496">
        <v>-63998</v>
      </c>
      <c r="X12" s="496">
        <v>-65768</v>
      </c>
      <c r="Y12" s="496">
        <v>507</v>
      </c>
      <c r="Z12" s="496">
        <v>-65261</v>
      </c>
    </row>
    <row r="13" spans="2:26">
      <c r="B13" s="497" t="s">
        <v>170</v>
      </c>
      <c r="D13" s="498">
        <v>914059</v>
      </c>
      <c r="E13" s="498">
        <v>-2953</v>
      </c>
      <c r="F13" s="498">
        <v>911106</v>
      </c>
      <c r="H13" s="498">
        <v>731322</v>
      </c>
      <c r="I13" s="498">
        <v>-1837</v>
      </c>
      <c r="J13" s="498">
        <v>729485</v>
      </c>
      <c r="K13" s="499"/>
      <c r="L13" s="498">
        <v>1304130</v>
      </c>
      <c r="M13" s="498">
        <v>-4494</v>
      </c>
      <c r="N13" s="498">
        <v>1299636</v>
      </c>
      <c r="P13" s="498">
        <v>686466</v>
      </c>
      <c r="Q13" s="498">
        <v>2497</v>
      </c>
      <c r="R13" s="498">
        <v>688963</v>
      </c>
      <c r="T13" s="498">
        <v>678603</v>
      </c>
      <c r="U13" s="498">
        <v>3900</v>
      </c>
      <c r="V13" s="498">
        <v>682503</v>
      </c>
      <c r="X13" s="498">
        <v>692915</v>
      </c>
      <c r="Y13" s="498">
        <v>-3116</v>
      </c>
      <c r="Z13" s="498">
        <v>689799</v>
      </c>
    </row>
    <row r="14" spans="2:26">
      <c r="B14" s="495" t="s">
        <v>171</v>
      </c>
      <c r="D14" s="496">
        <v>-391153</v>
      </c>
      <c r="E14" s="496">
        <v>0</v>
      </c>
      <c r="F14" s="496">
        <v>-391153</v>
      </c>
      <c r="H14" s="496">
        <v>-173154</v>
      </c>
      <c r="I14" s="496">
        <v>0</v>
      </c>
      <c r="J14" s="496">
        <v>-173154</v>
      </c>
      <c r="K14" s="496"/>
      <c r="L14" s="496">
        <v>-718626</v>
      </c>
      <c r="M14" s="496">
        <v>0</v>
      </c>
      <c r="N14" s="496">
        <v>-718626</v>
      </c>
      <c r="P14" s="496">
        <v>-287083</v>
      </c>
      <c r="Q14" s="496">
        <v>0</v>
      </c>
      <c r="R14" s="496">
        <v>-287083</v>
      </c>
      <c r="T14" s="496">
        <v>-285449</v>
      </c>
      <c r="U14" s="496">
        <v>0</v>
      </c>
      <c r="V14" s="496">
        <v>-285449</v>
      </c>
      <c r="X14" s="496">
        <v>-145467</v>
      </c>
      <c r="Y14" s="496">
        <v>0</v>
      </c>
      <c r="Z14" s="496">
        <v>-145467</v>
      </c>
    </row>
    <row r="15" spans="2:26">
      <c r="B15" s="497" t="s">
        <v>172</v>
      </c>
      <c r="D15" s="498">
        <v>522906</v>
      </c>
      <c r="E15" s="498">
        <v>-2953</v>
      </c>
      <c r="F15" s="498">
        <v>519953</v>
      </c>
      <c r="H15" s="498">
        <v>558168</v>
      </c>
      <c r="I15" s="498">
        <v>-1837</v>
      </c>
      <c r="J15" s="498">
        <v>556331</v>
      </c>
      <c r="K15" s="499"/>
      <c r="L15" s="498">
        <v>585504</v>
      </c>
      <c r="M15" s="498">
        <v>-4494</v>
      </c>
      <c r="N15" s="498">
        <v>581010</v>
      </c>
      <c r="P15" s="498">
        <v>399383</v>
      </c>
      <c r="Q15" s="498">
        <v>2497</v>
      </c>
      <c r="R15" s="498">
        <v>401880</v>
      </c>
      <c r="T15" s="498">
        <v>393154</v>
      </c>
      <c r="U15" s="498">
        <v>3900</v>
      </c>
      <c r="V15" s="498">
        <v>397054</v>
      </c>
      <c r="X15" s="498">
        <v>547448</v>
      </c>
      <c r="Y15" s="498">
        <v>-3116</v>
      </c>
      <c r="Z15" s="498">
        <v>544332</v>
      </c>
    </row>
    <row r="16" spans="2:26">
      <c r="B16" s="495" t="s">
        <v>775</v>
      </c>
      <c r="D16" s="496">
        <v>-5296</v>
      </c>
      <c r="E16" s="496">
        <v>0</v>
      </c>
      <c r="F16" s="496">
        <v>-5296</v>
      </c>
      <c r="H16" s="496">
        <v>-4628</v>
      </c>
      <c r="I16" s="496">
        <v>0</v>
      </c>
      <c r="J16" s="496">
        <v>-4628</v>
      </c>
      <c r="K16" s="496"/>
      <c r="L16" s="496">
        <v>-5131</v>
      </c>
      <c r="M16" s="496">
        <v>0</v>
      </c>
      <c r="N16" s="496">
        <v>-5131</v>
      </c>
      <c r="P16" s="496">
        <v>-3769</v>
      </c>
      <c r="Q16" s="496">
        <v>0</v>
      </c>
      <c r="R16" s="496">
        <v>-3769</v>
      </c>
      <c r="T16" s="496">
        <v>-3788</v>
      </c>
      <c r="U16" s="496">
        <v>0</v>
      </c>
      <c r="V16" s="496">
        <v>-3788</v>
      </c>
      <c r="X16" s="496">
        <v>-5236</v>
      </c>
      <c r="Y16" s="496">
        <v>0</v>
      </c>
      <c r="Z16" s="496">
        <v>-5236</v>
      </c>
    </row>
    <row r="17" spans="2:26">
      <c r="B17" s="497" t="s">
        <v>175</v>
      </c>
      <c r="D17" s="498">
        <v>517610</v>
      </c>
      <c r="E17" s="498">
        <v>-2953</v>
      </c>
      <c r="F17" s="498">
        <v>514657</v>
      </c>
      <c r="H17" s="498">
        <v>553540</v>
      </c>
      <c r="I17" s="498">
        <v>-1837</v>
      </c>
      <c r="J17" s="498">
        <v>551703</v>
      </c>
      <c r="K17" s="499"/>
      <c r="L17" s="498">
        <v>580373</v>
      </c>
      <c r="M17" s="498">
        <v>-4494</v>
      </c>
      <c r="N17" s="498">
        <v>575879</v>
      </c>
      <c r="P17" s="498">
        <v>395614</v>
      </c>
      <c r="Q17" s="498">
        <v>2497</v>
      </c>
      <c r="R17" s="498">
        <v>398111</v>
      </c>
      <c r="T17" s="498">
        <v>389366</v>
      </c>
      <c r="U17" s="498">
        <v>3900</v>
      </c>
      <c r="V17" s="498">
        <v>393266</v>
      </c>
      <c r="X17" s="498">
        <v>542212</v>
      </c>
      <c r="Y17" s="498">
        <v>-3116</v>
      </c>
      <c r="Z17" s="498">
        <v>539096</v>
      </c>
    </row>
    <row r="18" spans="2:26">
      <c r="B18" s="495" t="s">
        <v>176</v>
      </c>
      <c r="D18" s="496">
        <v>131873</v>
      </c>
      <c r="E18" s="496">
        <v>0</v>
      </c>
      <c r="F18" s="496">
        <v>131873</v>
      </c>
      <c r="H18" s="496">
        <v>157226</v>
      </c>
      <c r="I18" s="496">
        <v>0</v>
      </c>
      <c r="J18" s="496">
        <v>157226</v>
      </c>
      <c r="K18" s="496"/>
      <c r="L18" s="496">
        <v>133987</v>
      </c>
      <c r="M18" s="496">
        <v>0</v>
      </c>
      <c r="N18" s="496">
        <v>133987</v>
      </c>
      <c r="P18" s="496">
        <v>24669</v>
      </c>
      <c r="Q18" s="496">
        <v>0</v>
      </c>
      <c r="R18" s="496">
        <v>24669</v>
      </c>
      <c r="T18" s="496">
        <v>81453</v>
      </c>
      <c r="U18" s="496">
        <v>0</v>
      </c>
      <c r="V18" s="496">
        <v>81453</v>
      </c>
      <c r="X18" s="496">
        <v>187409</v>
      </c>
      <c r="Y18" s="496">
        <v>0</v>
      </c>
      <c r="Z18" s="496">
        <v>187409</v>
      </c>
    </row>
    <row r="19" spans="2:26">
      <c r="B19" s="495" t="s">
        <v>177</v>
      </c>
      <c r="D19" s="496">
        <v>-204862</v>
      </c>
      <c r="E19" s="496">
        <v>1948</v>
      </c>
      <c r="F19" s="496">
        <v>-202914</v>
      </c>
      <c r="H19" s="496">
        <v>-303913</v>
      </c>
      <c r="I19" s="496">
        <v>1948</v>
      </c>
      <c r="J19" s="496">
        <v>-301965</v>
      </c>
      <c r="K19" s="496"/>
      <c r="L19" s="496">
        <v>-196309</v>
      </c>
      <c r="M19" s="496">
        <v>1948</v>
      </c>
      <c r="N19" s="496">
        <v>-194361</v>
      </c>
      <c r="P19" s="496">
        <v>-182545</v>
      </c>
      <c r="Q19" s="496">
        <v>1948</v>
      </c>
      <c r="R19" s="496">
        <v>-180597</v>
      </c>
      <c r="T19" s="496">
        <v>-243268</v>
      </c>
      <c r="U19" s="496">
        <v>-2907</v>
      </c>
      <c r="V19" s="496">
        <v>-246175</v>
      </c>
      <c r="X19" s="496">
        <v>-281703</v>
      </c>
      <c r="Y19" s="496">
        <v>-2907</v>
      </c>
      <c r="Z19" s="496">
        <v>-284610</v>
      </c>
    </row>
    <row r="20" spans="2:26">
      <c r="B20" s="497" t="s">
        <v>178</v>
      </c>
      <c r="D20" s="498">
        <v>444621</v>
      </c>
      <c r="E20" s="498">
        <v>-1005</v>
      </c>
      <c r="F20" s="498">
        <v>443616</v>
      </c>
      <c r="H20" s="498">
        <v>406853</v>
      </c>
      <c r="I20" s="498">
        <v>111</v>
      </c>
      <c r="J20" s="498">
        <v>406964</v>
      </c>
      <c r="K20" s="499"/>
      <c r="L20" s="498">
        <v>518051</v>
      </c>
      <c r="M20" s="498">
        <v>-2546</v>
      </c>
      <c r="N20" s="498">
        <v>515505</v>
      </c>
      <c r="P20" s="498">
        <v>237738</v>
      </c>
      <c r="Q20" s="498">
        <v>4445</v>
      </c>
      <c r="R20" s="498">
        <v>242183</v>
      </c>
      <c r="T20" s="498">
        <v>227551</v>
      </c>
      <c r="U20" s="498">
        <v>993</v>
      </c>
      <c r="V20" s="498">
        <v>228544</v>
      </c>
      <c r="X20" s="498">
        <v>447918</v>
      </c>
      <c r="Y20" s="498">
        <v>-6023</v>
      </c>
      <c r="Z20" s="498">
        <v>441895</v>
      </c>
    </row>
    <row r="21" spans="2:26">
      <c r="B21" s="495" t="s">
        <v>179</v>
      </c>
      <c r="D21" s="496">
        <v>-41298</v>
      </c>
      <c r="E21" s="496">
        <v>821</v>
      </c>
      <c r="F21" s="496">
        <v>-40477</v>
      </c>
      <c r="H21" s="496">
        <v>-32827</v>
      </c>
      <c r="I21" s="496">
        <v>563</v>
      </c>
      <c r="J21" s="496">
        <v>-32264</v>
      </c>
      <c r="K21" s="496"/>
      <c r="L21" s="496">
        <v>-36356</v>
      </c>
      <c r="M21" s="496">
        <v>1297</v>
      </c>
      <c r="N21" s="496">
        <v>-35059</v>
      </c>
      <c r="P21" s="496">
        <v>41206</v>
      </c>
      <c r="Q21" s="496">
        <v>-1160</v>
      </c>
      <c r="R21" s="496">
        <v>40046</v>
      </c>
      <c r="T21" s="496">
        <v>-7126</v>
      </c>
      <c r="U21" s="496">
        <v>221</v>
      </c>
      <c r="V21" s="496">
        <v>-6905</v>
      </c>
      <c r="X21" s="496">
        <v>-61148</v>
      </c>
      <c r="Y21" s="496">
        <v>2663</v>
      </c>
      <c r="Z21" s="496">
        <v>-58485</v>
      </c>
    </row>
    <row r="22" spans="2:26">
      <c r="B22" s="497" t="s">
        <v>182</v>
      </c>
      <c r="D22" s="498">
        <v>403323</v>
      </c>
      <c r="E22" s="498">
        <v>-184</v>
      </c>
      <c r="F22" s="498">
        <v>403139</v>
      </c>
      <c r="H22" s="498">
        <v>374026</v>
      </c>
      <c r="I22" s="498">
        <v>674</v>
      </c>
      <c r="J22" s="498">
        <v>374700</v>
      </c>
      <c r="K22" s="499"/>
      <c r="L22" s="498">
        <v>481695</v>
      </c>
      <c r="M22" s="498">
        <v>-1249</v>
      </c>
      <c r="N22" s="498">
        <v>480446</v>
      </c>
      <c r="P22" s="498">
        <v>278944</v>
      </c>
      <c r="Q22" s="498">
        <v>3285</v>
      </c>
      <c r="R22" s="498">
        <v>282229</v>
      </c>
      <c r="T22" s="498">
        <v>220425</v>
      </c>
      <c r="U22" s="498">
        <v>1214</v>
      </c>
      <c r="V22" s="498">
        <v>221639</v>
      </c>
      <c r="X22" s="498">
        <v>386770</v>
      </c>
      <c r="Y22" s="498">
        <v>-3360</v>
      </c>
      <c r="Z22" s="498">
        <v>383410</v>
      </c>
    </row>
    <row r="23" spans="2:26" ht="5.25" customHeight="1"/>
    <row r="25" spans="2:26" ht="15" customHeight="1">
      <c r="B25" s="706" t="s">
        <v>776</v>
      </c>
      <c r="D25" s="703" t="s">
        <v>186</v>
      </c>
      <c r="E25" s="704"/>
      <c r="F25" s="705"/>
      <c r="H25" s="703" t="s">
        <v>777</v>
      </c>
      <c r="I25" s="704"/>
      <c r="J25" s="705"/>
      <c r="K25" s="492"/>
      <c r="L25" s="703" t="s">
        <v>742</v>
      </c>
      <c r="M25" s="704"/>
      <c r="N25" s="705"/>
      <c r="P25" s="703" t="s">
        <v>778</v>
      </c>
      <c r="Q25" s="704"/>
      <c r="R25" s="705"/>
      <c r="T25" s="703" t="s">
        <v>779</v>
      </c>
      <c r="U25" s="704"/>
      <c r="V25" s="705"/>
      <c r="X25" s="703" t="s">
        <v>780</v>
      </c>
      <c r="Y25" s="704"/>
      <c r="Z25" s="705"/>
    </row>
    <row r="26" spans="2:26">
      <c r="B26" s="707"/>
      <c r="D26" s="493" t="s">
        <v>781</v>
      </c>
      <c r="E26" s="493" t="s">
        <v>782</v>
      </c>
      <c r="F26" s="493" t="s">
        <v>783</v>
      </c>
      <c r="H26" s="493" t="s">
        <v>783</v>
      </c>
      <c r="I26" s="493" t="s">
        <v>782</v>
      </c>
      <c r="J26" s="493" t="s">
        <v>784</v>
      </c>
      <c r="K26" s="494"/>
      <c r="L26" s="493" t="s">
        <v>783</v>
      </c>
      <c r="M26" s="493" t="s">
        <v>782</v>
      </c>
      <c r="N26" s="493" t="s">
        <v>784</v>
      </c>
      <c r="P26" s="493" t="s">
        <v>783</v>
      </c>
      <c r="Q26" s="493" t="s">
        <v>782</v>
      </c>
      <c r="R26" s="493" t="s">
        <v>784</v>
      </c>
      <c r="T26" s="493" t="s">
        <v>783</v>
      </c>
      <c r="U26" s="493" t="s">
        <v>782</v>
      </c>
      <c r="V26" s="493" t="s">
        <v>784</v>
      </c>
      <c r="X26" s="493" t="s">
        <v>783</v>
      </c>
      <c r="Y26" s="493" t="s">
        <v>782</v>
      </c>
      <c r="Z26" s="493" t="s">
        <v>784</v>
      </c>
    </row>
    <row r="27" spans="2:26">
      <c r="B27" s="495" t="s">
        <v>559</v>
      </c>
      <c r="D27" s="496">
        <v>287529</v>
      </c>
      <c r="E27" s="496">
        <v>-2158</v>
      </c>
      <c r="F27" s="496">
        <v>285371</v>
      </c>
      <c r="H27" s="496">
        <v>288329</v>
      </c>
      <c r="I27" s="496">
        <v>-2308</v>
      </c>
      <c r="J27" s="496">
        <v>286021</v>
      </c>
      <c r="K27" s="496"/>
      <c r="L27" s="496">
        <v>286314</v>
      </c>
      <c r="M27" s="496">
        <v>-2377</v>
      </c>
      <c r="N27" s="496">
        <v>283937</v>
      </c>
      <c r="P27" s="496">
        <v>288884</v>
      </c>
      <c r="Q27" s="496">
        <v>-2527</v>
      </c>
      <c r="R27" s="496">
        <v>286357</v>
      </c>
      <c r="T27" s="496">
        <v>288686</v>
      </c>
      <c r="U27" s="496">
        <v>-2812</v>
      </c>
      <c r="V27" s="496">
        <v>285874</v>
      </c>
      <c r="X27" s="496">
        <v>267466</v>
      </c>
      <c r="Y27" s="496">
        <v>-2950</v>
      </c>
      <c r="Z27" s="496">
        <v>264516</v>
      </c>
    </row>
    <row r="28" spans="2:26">
      <c r="B28" s="495" t="s">
        <v>560</v>
      </c>
      <c r="D28" s="496">
        <v>101359</v>
      </c>
      <c r="E28" s="496">
        <v>-934</v>
      </c>
      <c r="F28" s="496">
        <v>100425</v>
      </c>
      <c r="H28" s="496">
        <v>134481</v>
      </c>
      <c r="I28" s="496">
        <v>422</v>
      </c>
      <c r="J28" s="496">
        <v>134903</v>
      </c>
      <c r="K28" s="496"/>
      <c r="L28" s="496">
        <v>156262</v>
      </c>
      <c r="M28" s="496">
        <v>-2401</v>
      </c>
      <c r="N28" s="496">
        <v>153861</v>
      </c>
      <c r="P28" s="496">
        <v>-56253</v>
      </c>
      <c r="Q28" s="496">
        <v>5471</v>
      </c>
      <c r="R28" s="496">
        <v>-50782</v>
      </c>
      <c r="T28" s="496">
        <v>-28844</v>
      </c>
      <c r="U28" s="496">
        <v>7278</v>
      </c>
      <c r="V28" s="496">
        <v>-21566</v>
      </c>
      <c r="X28" s="496">
        <v>136421</v>
      </c>
      <c r="Y28" s="496">
        <v>-326</v>
      </c>
      <c r="Z28" s="496">
        <v>136095</v>
      </c>
    </row>
    <row r="29" spans="2:26">
      <c r="B29" s="495" t="s">
        <v>226</v>
      </c>
      <c r="D29" s="496">
        <v>267732</v>
      </c>
      <c r="E29" s="496">
        <v>-328</v>
      </c>
      <c r="F29" s="496">
        <v>267404</v>
      </c>
      <c r="H29" s="496">
        <v>267732</v>
      </c>
      <c r="I29" s="496">
        <v>-328</v>
      </c>
      <c r="J29" s="496">
        <v>267404</v>
      </c>
      <c r="K29" s="496"/>
      <c r="L29" s="496">
        <v>267073</v>
      </c>
      <c r="M29" s="496">
        <v>-328</v>
      </c>
      <c r="N29" s="496">
        <v>266745</v>
      </c>
      <c r="P29" s="496">
        <v>267069</v>
      </c>
      <c r="Q29" s="496">
        <v>-328</v>
      </c>
      <c r="R29" s="496">
        <v>266741</v>
      </c>
      <c r="T29" s="496">
        <v>275713</v>
      </c>
      <c r="U29" s="496">
        <v>-347</v>
      </c>
      <c r="V29" s="496">
        <v>275366</v>
      </c>
      <c r="X29" s="496">
        <v>267208</v>
      </c>
      <c r="Y29" s="496">
        <v>-347</v>
      </c>
      <c r="Z29" s="496">
        <v>266861</v>
      </c>
    </row>
    <row r="30" spans="2:26">
      <c r="B30" s="495" t="s">
        <v>485</v>
      </c>
      <c r="D30" s="496">
        <v>341407</v>
      </c>
      <c r="E30" s="496">
        <v>0</v>
      </c>
      <c r="F30" s="496">
        <v>341407</v>
      </c>
      <c r="H30" s="496">
        <v>119098</v>
      </c>
      <c r="I30" s="496">
        <v>0</v>
      </c>
      <c r="J30" s="496">
        <v>119098</v>
      </c>
      <c r="K30" s="496"/>
      <c r="L30" s="496">
        <v>732348</v>
      </c>
      <c r="M30" s="496">
        <v>0</v>
      </c>
      <c r="N30" s="496">
        <v>732348</v>
      </c>
      <c r="P30" s="496">
        <v>231217</v>
      </c>
      <c r="Q30" s="496">
        <v>0</v>
      </c>
      <c r="R30" s="496">
        <v>231217</v>
      </c>
      <c r="T30" s="496">
        <v>185007</v>
      </c>
      <c r="U30" s="496">
        <v>0</v>
      </c>
      <c r="V30" s="496">
        <v>185007</v>
      </c>
      <c r="X30" s="496">
        <v>75100</v>
      </c>
      <c r="Y30" s="496">
        <v>0</v>
      </c>
      <c r="Z30" s="496">
        <v>75100</v>
      </c>
    </row>
    <row r="31" spans="2:26">
      <c r="B31" s="495" t="s">
        <v>189</v>
      </c>
      <c r="D31" s="496">
        <v>-6793</v>
      </c>
      <c r="E31" s="496">
        <v>0</v>
      </c>
      <c r="F31" s="496">
        <v>-6793</v>
      </c>
      <c r="H31" s="496">
        <v>-19896</v>
      </c>
      <c r="I31" s="496">
        <v>0</v>
      </c>
      <c r="J31" s="496">
        <v>-19896</v>
      </c>
      <c r="K31" s="496"/>
      <c r="L31" s="496">
        <v>-4224</v>
      </c>
      <c r="M31" s="496">
        <v>0</v>
      </c>
      <c r="N31" s="496">
        <v>-4224</v>
      </c>
      <c r="P31" s="496">
        <v>-16792</v>
      </c>
      <c r="Q31" s="496">
        <v>0</v>
      </c>
      <c r="R31" s="496">
        <v>-16792</v>
      </c>
      <c r="T31" s="496">
        <v>12438</v>
      </c>
      <c r="U31" s="496">
        <v>0</v>
      </c>
      <c r="V31" s="496">
        <v>12438</v>
      </c>
      <c r="X31" s="496">
        <v>5015</v>
      </c>
      <c r="Y31" s="496">
        <v>0</v>
      </c>
      <c r="Z31" s="496">
        <v>5015</v>
      </c>
    </row>
    <row r="32" spans="2:26">
      <c r="B32" s="495" t="s">
        <v>190</v>
      </c>
      <c r="D32" s="496">
        <v>5581</v>
      </c>
      <c r="E32" s="496">
        <v>0</v>
      </c>
      <c r="F32" s="496">
        <v>5581</v>
      </c>
      <c r="H32" s="496">
        <v>14063</v>
      </c>
      <c r="I32" s="496">
        <v>0</v>
      </c>
      <c r="J32" s="496">
        <v>14063</v>
      </c>
      <c r="K32" s="496"/>
      <c r="L32" s="496">
        <v>5977</v>
      </c>
      <c r="M32" s="496">
        <v>0</v>
      </c>
      <c r="N32" s="496">
        <v>5977</v>
      </c>
      <c r="P32" s="496">
        <v>35681</v>
      </c>
      <c r="Q32" s="496">
        <v>0</v>
      </c>
      <c r="R32" s="496">
        <v>35681</v>
      </c>
      <c r="T32" s="496">
        <v>9382</v>
      </c>
      <c r="U32" s="496">
        <v>0</v>
      </c>
      <c r="V32" s="496">
        <v>9382</v>
      </c>
      <c r="X32" s="496">
        <v>7473</v>
      </c>
      <c r="Y32" s="496">
        <v>0</v>
      </c>
      <c r="Z32" s="496">
        <v>7473</v>
      </c>
    </row>
    <row r="33" spans="2:26">
      <c r="B33" s="497" t="s">
        <v>191</v>
      </c>
      <c r="D33" s="498">
        <v>996815</v>
      </c>
      <c r="E33" s="498">
        <v>-3420</v>
      </c>
      <c r="F33" s="498">
        <v>993395</v>
      </c>
      <c r="H33" s="498">
        <v>803807</v>
      </c>
      <c r="I33" s="498">
        <v>-2214</v>
      </c>
      <c r="J33" s="498">
        <v>801593</v>
      </c>
      <c r="K33" s="499"/>
      <c r="L33" s="498">
        <v>1443750</v>
      </c>
      <c r="M33" s="498">
        <v>-5106</v>
      </c>
      <c r="N33" s="498">
        <v>1438644</v>
      </c>
      <c r="P33" s="498">
        <v>749806</v>
      </c>
      <c r="Q33" s="498">
        <v>2616</v>
      </c>
      <c r="R33" s="498">
        <v>752422</v>
      </c>
      <c r="T33" s="498">
        <v>742382</v>
      </c>
      <c r="U33" s="498">
        <v>4119</v>
      </c>
      <c r="V33" s="498">
        <v>746501</v>
      </c>
      <c r="X33" s="498">
        <v>758683</v>
      </c>
      <c r="Y33" s="498">
        <v>-3623</v>
      </c>
      <c r="Z33" s="498">
        <v>755060</v>
      </c>
    </row>
    <row r="34" spans="2:26">
      <c r="B34" s="495" t="s">
        <v>192</v>
      </c>
      <c r="D34" s="496">
        <v>-82756</v>
      </c>
      <c r="E34" s="496">
        <v>467</v>
      </c>
      <c r="F34" s="496">
        <v>-82289</v>
      </c>
      <c r="H34" s="496">
        <v>-72485</v>
      </c>
      <c r="I34" s="496">
        <v>377</v>
      </c>
      <c r="J34" s="496">
        <v>-72108</v>
      </c>
      <c r="K34" s="496"/>
      <c r="L34" s="496">
        <v>-139620</v>
      </c>
      <c r="M34" s="496">
        <v>612</v>
      </c>
      <c r="N34" s="496">
        <v>-139008</v>
      </c>
      <c r="P34" s="496">
        <v>-63340</v>
      </c>
      <c r="Q34" s="496">
        <v>-119</v>
      </c>
      <c r="R34" s="496">
        <v>-63459</v>
      </c>
      <c r="T34" s="496">
        <v>-63779</v>
      </c>
      <c r="U34" s="496">
        <v>-219</v>
      </c>
      <c r="V34" s="496">
        <v>-63998</v>
      </c>
      <c r="X34" s="496">
        <v>-65768</v>
      </c>
      <c r="Y34" s="496">
        <v>507</v>
      </c>
      <c r="Z34" s="496">
        <v>-65261</v>
      </c>
    </row>
    <row r="35" spans="2:26">
      <c r="B35" s="497" t="s">
        <v>193</v>
      </c>
      <c r="D35" s="498">
        <v>914059</v>
      </c>
      <c r="E35" s="498">
        <v>-2953</v>
      </c>
      <c r="F35" s="498">
        <v>911106</v>
      </c>
      <c r="H35" s="498">
        <v>731322</v>
      </c>
      <c r="I35" s="498">
        <v>-1837</v>
      </c>
      <c r="J35" s="498">
        <v>729485</v>
      </c>
      <c r="K35" s="499"/>
      <c r="L35" s="498">
        <v>1304130</v>
      </c>
      <c r="M35" s="498">
        <v>-4494</v>
      </c>
      <c r="N35" s="498">
        <v>1299636</v>
      </c>
      <c r="P35" s="498">
        <v>686466</v>
      </c>
      <c r="Q35" s="498">
        <v>2497</v>
      </c>
      <c r="R35" s="498">
        <v>688963</v>
      </c>
      <c r="T35" s="498">
        <v>678603</v>
      </c>
      <c r="U35" s="498">
        <v>3900</v>
      </c>
      <c r="V35" s="498">
        <v>682503</v>
      </c>
      <c r="X35" s="498">
        <v>692915</v>
      </c>
      <c r="Y35" s="498">
        <v>-3116</v>
      </c>
      <c r="Z35" s="498">
        <v>689799</v>
      </c>
    </row>
    <row r="36" spans="2:26">
      <c r="B36" s="495" t="s">
        <v>194</v>
      </c>
      <c r="D36" s="496">
        <v>-391153</v>
      </c>
      <c r="E36" s="496">
        <v>0</v>
      </c>
      <c r="F36" s="496">
        <v>-391153</v>
      </c>
      <c r="H36" s="496">
        <v>-173154</v>
      </c>
      <c r="I36" s="496">
        <v>0</v>
      </c>
      <c r="J36" s="496">
        <v>-173154</v>
      </c>
      <c r="K36" s="496"/>
      <c r="L36" s="496">
        <v>-718626</v>
      </c>
      <c r="M36" s="496">
        <v>0</v>
      </c>
      <c r="N36" s="496">
        <v>-718626</v>
      </c>
      <c r="P36" s="496">
        <v>-287083</v>
      </c>
      <c r="Q36" s="496">
        <v>0</v>
      </c>
      <c r="R36" s="496">
        <v>-287083</v>
      </c>
      <c r="T36" s="496">
        <v>-285449</v>
      </c>
      <c r="U36" s="496">
        <v>0</v>
      </c>
      <c r="V36" s="496">
        <v>-285449</v>
      </c>
      <c r="X36" s="496">
        <v>-145467</v>
      </c>
      <c r="Y36" s="496">
        <v>0</v>
      </c>
      <c r="Z36" s="496">
        <v>-145467</v>
      </c>
    </row>
    <row r="37" spans="2:26">
      <c r="B37" s="497" t="s">
        <v>172</v>
      </c>
      <c r="D37" s="498">
        <v>522906</v>
      </c>
      <c r="E37" s="498">
        <v>-2953</v>
      </c>
      <c r="F37" s="498">
        <v>519953</v>
      </c>
      <c r="H37" s="498">
        <v>558168</v>
      </c>
      <c r="I37" s="498">
        <v>-1837</v>
      </c>
      <c r="J37" s="498">
        <v>556331</v>
      </c>
      <c r="K37" s="499"/>
      <c r="L37" s="498">
        <v>585504</v>
      </c>
      <c r="M37" s="498">
        <v>-4494</v>
      </c>
      <c r="N37" s="498">
        <v>581010</v>
      </c>
      <c r="P37" s="498">
        <v>399383</v>
      </c>
      <c r="Q37" s="498">
        <v>2497</v>
      </c>
      <c r="R37" s="498">
        <v>401880</v>
      </c>
      <c r="T37" s="498">
        <v>393154</v>
      </c>
      <c r="U37" s="498">
        <v>3900</v>
      </c>
      <c r="V37" s="498">
        <v>397054</v>
      </c>
      <c r="X37" s="498">
        <v>547448</v>
      </c>
      <c r="Y37" s="498">
        <v>-3116</v>
      </c>
      <c r="Z37" s="498">
        <v>544332</v>
      </c>
    </row>
    <row r="38" spans="2:26">
      <c r="B38" s="495" t="s">
        <v>196</v>
      </c>
      <c r="D38" s="496">
        <v>-5296</v>
      </c>
      <c r="E38" s="496">
        <v>0</v>
      </c>
      <c r="F38" s="496">
        <v>-5296</v>
      </c>
      <c r="H38" s="496">
        <v>-4628</v>
      </c>
      <c r="I38" s="496">
        <v>0</v>
      </c>
      <c r="J38" s="496">
        <v>-4628</v>
      </c>
      <c r="K38" s="496"/>
      <c r="L38" s="496">
        <v>-5131</v>
      </c>
      <c r="M38" s="496">
        <v>0</v>
      </c>
      <c r="N38" s="496">
        <v>-5131</v>
      </c>
      <c r="P38" s="496">
        <v>-3769</v>
      </c>
      <c r="Q38" s="496">
        <v>0</v>
      </c>
      <c r="R38" s="496">
        <v>-3769</v>
      </c>
      <c r="T38" s="496">
        <v>-3788</v>
      </c>
      <c r="U38" s="496">
        <v>0</v>
      </c>
      <c r="V38" s="496">
        <v>-3788</v>
      </c>
      <c r="X38" s="496">
        <v>-5236</v>
      </c>
      <c r="Y38" s="496">
        <v>0</v>
      </c>
      <c r="Z38" s="496">
        <v>-5236</v>
      </c>
    </row>
    <row r="39" spans="2:26">
      <c r="B39" s="497" t="s">
        <v>175</v>
      </c>
      <c r="D39" s="498">
        <v>517610</v>
      </c>
      <c r="E39" s="498">
        <v>-2953</v>
      </c>
      <c r="F39" s="498">
        <v>514657</v>
      </c>
      <c r="H39" s="498">
        <v>553540</v>
      </c>
      <c r="I39" s="498">
        <v>-1837</v>
      </c>
      <c r="J39" s="498">
        <v>551703</v>
      </c>
      <c r="K39" s="499"/>
      <c r="L39" s="498">
        <v>580373</v>
      </c>
      <c r="M39" s="498">
        <v>-4494</v>
      </c>
      <c r="N39" s="498">
        <v>575879</v>
      </c>
      <c r="P39" s="498">
        <v>395614</v>
      </c>
      <c r="Q39" s="498">
        <v>2497</v>
      </c>
      <c r="R39" s="498">
        <v>398111</v>
      </c>
      <c r="T39" s="498">
        <v>389366</v>
      </c>
      <c r="U39" s="498">
        <v>3900</v>
      </c>
      <c r="V39" s="498">
        <v>393266</v>
      </c>
      <c r="X39" s="498">
        <v>542212</v>
      </c>
      <c r="Y39" s="498">
        <v>-3116</v>
      </c>
      <c r="Z39" s="498">
        <v>539096</v>
      </c>
    </row>
    <row r="40" spans="2:26">
      <c r="B40" s="495" t="s">
        <v>197</v>
      </c>
      <c r="D40" s="496">
        <v>131873</v>
      </c>
      <c r="E40" s="496">
        <v>0</v>
      </c>
      <c r="F40" s="496">
        <v>131873</v>
      </c>
      <c r="H40" s="496">
        <v>157226</v>
      </c>
      <c r="I40" s="496">
        <v>0</v>
      </c>
      <c r="J40" s="496">
        <v>157226</v>
      </c>
      <c r="K40" s="496"/>
      <c r="L40" s="496">
        <v>133987</v>
      </c>
      <c r="M40" s="496">
        <v>0</v>
      </c>
      <c r="N40" s="496">
        <v>133987</v>
      </c>
      <c r="P40" s="496">
        <v>24669</v>
      </c>
      <c r="Q40" s="496">
        <v>0</v>
      </c>
      <c r="R40" s="496">
        <v>24669</v>
      </c>
      <c r="T40" s="496">
        <v>81453</v>
      </c>
      <c r="U40" s="496">
        <v>0</v>
      </c>
      <c r="V40" s="496">
        <v>81453</v>
      </c>
      <c r="X40" s="496">
        <v>187409</v>
      </c>
      <c r="Y40" s="496">
        <v>0</v>
      </c>
      <c r="Z40" s="496">
        <v>187409</v>
      </c>
    </row>
    <row r="41" spans="2:26">
      <c r="B41" s="495" t="s">
        <v>198</v>
      </c>
      <c r="D41" s="496">
        <v>-204862</v>
      </c>
      <c r="E41" s="496">
        <v>1948</v>
      </c>
      <c r="F41" s="496">
        <v>-202914</v>
      </c>
      <c r="H41" s="496">
        <v>-303913</v>
      </c>
      <c r="I41" s="496">
        <v>1948</v>
      </c>
      <c r="J41" s="496">
        <v>-301965</v>
      </c>
      <c r="K41" s="496"/>
      <c r="L41" s="496">
        <v>-196309</v>
      </c>
      <c r="M41" s="496">
        <v>1948</v>
      </c>
      <c r="N41" s="496">
        <v>-194361</v>
      </c>
      <c r="P41" s="496">
        <v>-182545</v>
      </c>
      <c r="Q41" s="496">
        <v>1948</v>
      </c>
      <c r="R41" s="496">
        <v>-180597</v>
      </c>
      <c r="T41" s="496">
        <v>-243268</v>
      </c>
      <c r="U41" s="496">
        <v>-2907</v>
      </c>
      <c r="V41" s="496">
        <v>-246175</v>
      </c>
      <c r="X41" s="496">
        <v>-281703</v>
      </c>
      <c r="Y41" s="496">
        <v>-2907</v>
      </c>
      <c r="Z41" s="496">
        <v>-284610</v>
      </c>
    </row>
    <row r="42" spans="2:26">
      <c r="B42" s="497" t="s">
        <v>199</v>
      </c>
      <c r="D42" s="498">
        <v>444621</v>
      </c>
      <c r="E42" s="498">
        <v>-1005</v>
      </c>
      <c r="F42" s="498">
        <v>443616</v>
      </c>
      <c r="H42" s="498">
        <v>406853</v>
      </c>
      <c r="I42" s="498">
        <v>111</v>
      </c>
      <c r="J42" s="498">
        <v>406964</v>
      </c>
      <c r="K42" s="499"/>
      <c r="L42" s="498">
        <v>518051</v>
      </c>
      <c r="M42" s="498">
        <v>-2546</v>
      </c>
      <c r="N42" s="498">
        <v>515505</v>
      </c>
      <c r="P42" s="498">
        <v>237738</v>
      </c>
      <c r="Q42" s="498">
        <v>4445</v>
      </c>
      <c r="R42" s="498">
        <v>242183</v>
      </c>
      <c r="T42" s="498">
        <v>227551</v>
      </c>
      <c r="U42" s="498">
        <v>993</v>
      </c>
      <c r="V42" s="498">
        <v>228544</v>
      </c>
      <c r="X42" s="498">
        <v>447918</v>
      </c>
      <c r="Y42" s="498">
        <v>-6023</v>
      </c>
      <c r="Z42" s="498">
        <v>441895</v>
      </c>
    </row>
    <row r="43" spans="2:26">
      <c r="B43" s="495" t="s">
        <v>200</v>
      </c>
      <c r="D43" s="496">
        <v>-41298</v>
      </c>
      <c r="E43" s="496">
        <v>821</v>
      </c>
      <c r="F43" s="496">
        <v>-40477</v>
      </c>
      <c r="H43" s="496">
        <v>-32827</v>
      </c>
      <c r="I43" s="496">
        <v>563</v>
      </c>
      <c r="J43" s="496">
        <v>-32264</v>
      </c>
      <c r="K43" s="496"/>
      <c r="L43" s="496">
        <v>-36356</v>
      </c>
      <c r="M43" s="496">
        <v>1297</v>
      </c>
      <c r="N43" s="496">
        <v>-35059</v>
      </c>
      <c r="P43" s="496">
        <v>41206</v>
      </c>
      <c r="Q43" s="496">
        <v>-1160</v>
      </c>
      <c r="R43" s="496">
        <v>40046</v>
      </c>
      <c r="T43" s="496">
        <v>-7126</v>
      </c>
      <c r="U43" s="496">
        <v>221</v>
      </c>
      <c r="V43" s="496">
        <v>-6905</v>
      </c>
      <c r="X43" s="496">
        <v>-61148</v>
      </c>
      <c r="Y43" s="496">
        <v>2663</v>
      </c>
      <c r="Z43" s="496">
        <v>-58485</v>
      </c>
    </row>
    <row r="44" spans="2:26">
      <c r="B44" s="497" t="s">
        <v>202</v>
      </c>
      <c r="D44" s="498">
        <v>403323</v>
      </c>
      <c r="E44" s="498">
        <v>-184</v>
      </c>
      <c r="F44" s="498">
        <v>403139</v>
      </c>
      <c r="H44" s="498">
        <v>374026</v>
      </c>
      <c r="I44" s="498">
        <v>674</v>
      </c>
      <c r="J44" s="498">
        <v>374700</v>
      </c>
      <c r="K44" s="499"/>
      <c r="L44" s="498">
        <v>481695</v>
      </c>
      <c r="M44" s="498">
        <v>-1249</v>
      </c>
      <c r="N44" s="498">
        <v>480446</v>
      </c>
      <c r="P44" s="498">
        <v>278944</v>
      </c>
      <c r="Q44" s="498">
        <v>3285</v>
      </c>
      <c r="R44" s="498">
        <v>282229</v>
      </c>
      <c r="T44" s="498">
        <v>220425</v>
      </c>
      <c r="U44" s="498">
        <v>1214</v>
      </c>
      <c r="V44" s="498">
        <v>221639</v>
      </c>
      <c r="X44" s="498">
        <v>386770</v>
      </c>
      <c r="Y44" s="498">
        <v>-3360</v>
      </c>
      <c r="Z44" s="498">
        <v>383410</v>
      </c>
    </row>
  </sheetData>
  <mergeCells count="14">
    <mergeCell ref="P25:R25"/>
    <mergeCell ref="T25:V25"/>
    <mergeCell ref="X25:Z25"/>
    <mergeCell ref="B25:B26"/>
    <mergeCell ref="D25:F25"/>
    <mergeCell ref="H25:J25"/>
    <mergeCell ref="L25:N25"/>
    <mergeCell ref="P3:R3"/>
    <mergeCell ref="T3:V3"/>
    <mergeCell ref="X3:Z3"/>
    <mergeCell ref="B3:B4"/>
    <mergeCell ref="D3:F3"/>
    <mergeCell ref="H3:J3"/>
    <mergeCell ref="L3:N3"/>
  </mergeCells>
  <hyperlinks>
    <hyperlink ref="B1" location="Summary!A1" display="Summary" xr:uid="{F00FE6E8-DA9E-4D9D-A9A7-BCAE8CFA535A}"/>
  </hyperlinks>
  <pageMargins left="0.511811024" right="0.511811024" top="0.78740157499999996" bottom="0.78740157499999996" header="0.31496062000000002" footer="0.31496062000000002"/>
  <pageSetup paperSize="9" orientation="portrait" r:id="rId1"/>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25E70-B109-40DC-9A58-6FF55F2B9CAC}">
  <sheetPr>
    <tabColor rgb="FF92D050"/>
  </sheetPr>
  <dimension ref="B1:Z38"/>
  <sheetViews>
    <sheetView showGridLines="0" zoomScale="85" zoomScaleNormal="85" workbookViewId="0">
      <selection activeCell="F39" sqref="F39"/>
    </sheetView>
  </sheetViews>
  <sheetFormatPr defaultColWidth="8.85546875" defaultRowHeight="15"/>
  <cols>
    <col min="2" max="2" width="40.5703125" customWidth="1"/>
    <col min="3" max="3" width="1.5703125" customWidth="1"/>
    <col min="4" max="4" width="12.5703125" customWidth="1"/>
    <col min="5" max="5" width="10.5703125" customWidth="1"/>
    <col min="6" max="6" width="13.85546875" customWidth="1"/>
    <col min="7" max="7" width="1.5703125" customWidth="1"/>
    <col min="8" max="8" width="12.5703125" customWidth="1"/>
    <col min="9" max="9" width="10.5703125" customWidth="1"/>
    <col min="10" max="10" width="13.85546875" customWidth="1"/>
    <col min="11" max="11" width="2.140625" customWidth="1"/>
    <col min="12" max="12" width="13.5703125" hidden="1" customWidth="1"/>
    <col min="13" max="13" width="8.42578125" hidden="1" customWidth="1"/>
    <col min="14" max="14" width="16" hidden="1" customWidth="1"/>
    <col min="15" max="15" width="3.5703125" hidden="1" customWidth="1"/>
    <col min="16" max="16" width="12.5703125" hidden="1" customWidth="1"/>
    <col min="17" max="17" width="10.5703125" hidden="1" customWidth="1"/>
    <col min="18" max="18" width="13.85546875" hidden="1" customWidth="1"/>
    <col min="19" max="19" width="1.5703125" hidden="1" customWidth="1"/>
    <col min="20" max="20" width="12.5703125" hidden="1" customWidth="1"/>
    <col min="21" max="21" width="10.5703125" hidden="1" customWidth="1"/>
    <col min="22" max="22" width="13.85546875" hidden="1" customWidth="1"/>
    <col min="23" max="23" width="1.5703125" hidden="1" customWidth="1"/>
    <col min="24" max="24" width="12.5703125" hidden="1" customWidth="1"/>
    <col min="25" max="25" width="10.5703125" hidden="1" customWidth="1"/>
    <col min="26" max="26" width="13.85546875" hidden="1" customWidth="1"/>
  </cols>
  <sheetData>
    <row r="1" spans="2:26">
      <c r="B1" s="206" t="s">
        <v>42</v>
      </c>
    </row>
    <row r="3" spans="2:26">
      <c r="B3" s="706" t="s">
        <v>785</v>
      </c>
      <c r="D3" s="703" t="s">
        <v>163</v>
      </c>
      <c r="E3" s="704"/>
      <c r="F3" s="705"/>
      <c r="H3" s="703" t="s">
        <v>766</v>
      </c>
      <c r="I3" s="704"/>
      <c r="J3" s="705"/>
      <c r="L3" s="703" t="s">
        <v>742</v>
      </c>
      <c r="M3" s="704"/>
      <c r="N3" s="705"/>
      <c r="P3" s="703" t="s">
        <v>767</v>
      </c>
      <c r="Q3" s="704"/>
      <c r="R3" s="705"/>
      <c r="T3" s="703" t="s">
        <v>768</v>
      </c>
      <c r="U3" s="704"/>
      <c r="V3" s="705"/>
      <c r="X3" s="703" t="s">
        <v>769</v>
      </c>
      <c r="Y3" s="704"/>
      <c r="Z3" s="705"/>
    </row>
    <row r="4" spans="2:26">
      <c r="B4" s="707"/>
      <c r="D4" s="493" t="s">
        <v>770</v>
      </c>
      <c r="E4" s="493" t="s">
        <v>771</v>
      </c>
      <c r="F4" s="493" t="s">
        <v>772</v>
      </c>
      <c r="H4" s="493" t="s">
        <v>772</v>
      </c>
      <c r="I4" s="493" t="s">
        <v>771</v>
      </c>
      <c r="J4" s="493" t="s">
        <v>773</v>
      </c>
      <c r="L4" s="493" t="s">
        <v>772</v>
      </c>
      <c r="M4" s="493" t="s">
        <v>771</v>
      </c>
      <c r="N4" s="493" t="s">
        <v>773</v>
      </c>
      <c r="P4" s="493" t="s">
        <v>772</v>
      </c>
      <c r="Q4" s="493" t="s">
        <v>771</v>
      </c>
      <c r="R4" s="493" t="s">
        <v>773</v>
      </c>
      <c r="T4" s="493" t="s">
        <v>772</v>
      </c>
      <c r="U4" s="493" t="s">
        <v>771</v>
      </c>
      <c r="V4" s="493" t="s">
        <v>773</v>
      </c>
      <c r="X4" s="493" t="s">
        <v>772</v>
      </c>
      <c r="Y4" s="493" t="s">
        <v>771</v>
      </c>
      <c r="Z4" s="493" t="s">
        <v>773</v>
      </c>
    </row>
    <row r="5" spans="2:26">
      <c r="B5" s="495" t="s">
        <v>165</v>
      </c>
      <c r="D5" s="496">
        <v>660075</v>
      </c>
      <c r="E5" s="496">
        <v>-9031</v>
      </c>
      <c r="F5" s="496">
        <v>651044</v>
      </c>
      <c r="H5" s="496">
        <v>668557</v>
      </c>
      <c r="I5" s="496">
        <v>-9031</v>
      </c>
      <c r="J5" s="496">
        <v>659526</v>
      </c>
      <c r="L5" s="496">
        <v>658438</v>
      </c>
      <c r="M5" s="496">
        <v>-9031</v>
      </c>
      <c r="N5" s="496">
        <v>649407</v>
      </c>
      <c r="P5" s="496">
        <v>688096</v>
      </c>
      <c r="Q5" s="496">
        <v>-9031</v>
      </c>
      <c r="R5" s="496">
        <v>679065</v>
      </c>
      <c r="T5" s="496">
        <v>683564</v>
      </c>
      <c r="U5" s="496">
        <v>-9569</v>
      </c>
      <c r="V5" s="496">
        <v>673995</v>
      </c>
      <c r="X5" s="496">
        <v>653120</v>
      </c>
      <c r="Y5" s="496">
        <v>-9568</v>
      </c>
      <c r="Z5" s="496">
        <v>643552</v>
      </c>
    </row>
    <row r="6" spans="2:26">
      <c r="B6" s="495" t="s">
        <v>166</v>
      </c>
      <c r="D6" s="496">
        <v>-6793</v>
      </c>
      <c r="E6" s="496">
        <v>0</v>
      </c>
      <c r="F6" s="496">
        <v>-6793</v>
      </c>
      <c r="H6" s="496">
        <v>-19896</v>
      </c>
      <c r="I6" s="496">
        <v>0</v>
      </c>
      <c r="J6" s="496">
        <v>-19896</v>
      </c>
      <c r="L6" s="496">
        <v>-4224</v>
      </c>
      <c r="M6" s="496">
        <v>0</v>
      </c>
      <c r="N6" s="496">
        <v>-4224</v>
      </c>
      <c r="P6" s="496">
        <v>-16792</v>
      </c>
      <c r="Q6" s="496">
        <v>0</v>
      </c>
      <c r="R6" s="496">
        <v>-16792</v>
      </c>
      <c r="T6" s="496">
        <v>12438</v>
      </c>
      <c r="U6" s="496">
        <v>0</v>
      </c>
      <c r="V6" s="496">
        <v>12438</v>
      </c>
      <c r="X6" s="496">
        <v>5015</v>
      </c>
      <c r="Y6" s="496">
        <v>0</v>
      </c>
      <c r="Z6" s="496">
        <v>5015</v>
      </c>
    </row>
    <row r="7" spans="2:26">
      <c r="B7" s="495" t="s">
        <v>167</v>
      </c>
      <c r="D7" s="496">
        <v>300</v>
      </c>
      <c r="E7" s="496">
        <v>0</v>
      </c>
      <c r="F7" s="496">
        <v>300</v>
      </c>
      <c r="H7" s="496">
        <v>300</v>
      </c>
      <c r="I7" s="496">
        <v>0</v>
      </c>
      <c r="J7" s="496">
        <v>300</v>
      </c>
      <c r="L7" s="496">
        <v>300</v>
      </c>
      <c r="M7" s="496">
        <v>0</v>
      </c>
      <c r="N7" s="496">
        <v>300</v>
      </c>
      <c r="P7" s="496">
        <v>343</v>
      </c>
      <c r="Q7" s="496">
        <v>0</v>
      </c>
      <c r="R7" s="496">
        <v>343</v>
      </c>
      <c r="T7" s="496">
        <v>299</v>
      </c>
      <c r="U7" s="496">
        <v>0</v>
      </c>
      <c r="V7" s="496">
        <v>299</v>
      </c>
      <c r="X7" s="496">
        <v>299</v>
      </c>
      <c r="Y7" s="496">
        <v>0</v>
      </c>
      <c r="Z7" s="496">
        <v>299</v>
      </c>
    </row>
    <row r="8" spans="2:26">
      <c r="B8" s="497" t="s">
        <v>168</v>
      </c>
      <c r="D8" s="498">
        <v>653582</v>
      </c>
      <c r="E8" s="498">
        <v>-9031</v>
      </c>
      <c r="F8" s="498">
        <v>644551</v>
      </c>
      <c r="H8" s="498">
        <v>648961</v>
      </c>
      <c r="I8" s="498">
        <v>-9031</v>
      </c>
      <c r="J8" s="498">
        <v>639930</v>
      </c>
      <c r="L8" s="498">
        <v>654514</v>
      </c>
      <c r="M8" s="498">
        <v>-9031</v>
      </c>
      <c r="N8" s="498">
        <v>645483</v>
      </c>
      <c r="P8" s="498">
        <v>671647</v>
      </c>
      <c r="Q8" s="498">
        <v>-9031</v>
      </c>
      <c r="R8" s="498">
        <v>662616</v>
      </c>
      <c r="T8" s="498">
        <v>696301</v>
      </c>
      <c r="U8" s="498">
        <v>-9569</v>
      </c>
      <c r="V8" s="498">
        <v>686732</v>
      </c>
      <c r="X8" s="498">
        <v>658434</v>
      </c>
      <c r="Y8" s="498">
        <v>-9568</v>
      </c>
      <c r="Z8" s="498">
        <v>648866</v>
      </c>
    </row>
    <row r="9" spans="2:26">
      <c r="B9" s="495" t="s">
        <v>169</v>
      </c>
      <c r="D9" s="496">
        <v>-65790</v>
      </c>
      <c r="E9" s="496">
        <v>911</v>
      </c>
      <c r="F9" s="496">
        <v>-64879</v>
      </c>
      <c r="H9" s="496">
        <v>-64979</v>
      </c>
      <c r="I9" s="496">
        <v>910</v>
      </c>
      <c r="J9" s="496">
        <v>-64069</v>
      </c>
      <c r="L9" s="496">
        <v>-62536</v>
      </c>
      <c r="M9" s="496">
        <v>911</v>
      </c>
      <c r="N9" s="496">
        <v>-61625</v>
      </c>
      <c r="P9" s="496">
        <v>-65144</v>
      </c>
      <c r="Q9" s="496">
        <v>910</v>
      </c>
      <c r="R9" s="496">
        <v>-64234</v>
      </c>
      <c r="T9" s="496">
        <v>-63229</v>
      </c>
      <c r="U9" s="496">
        <v>958</v>
      </c>
      <c r="V9" s="496">
        <v>-62271</v>
      </c>
      <c r="X9" s="496">
        <v>-60301</v>
      </c>
      <c r="Y9" s="496">
        <v>958</v>
      </c>
      <c r="Z9" s="496">
        <v>-59343</v>
      </c>
    </row>
    <row r="10" spans="2:26">
      <c r="B10" s="497" t="s">
        <v>170</v>
      </c>
      <c r="D10" s="498">
        <v>587792</v>
      </c>
      <c r="E10" s="498">
        <v>-8120</v>
      </c>
      <c r="F10" s="498">
        <v>579672</v>
      </c>
      <c r="H10" s="498">
        <v>583982</v>
      </c>
      <c r="I10" s="498">
        <v>-8121</v>
      </c>
      <c r="J10" s="498">
        <v>575861</v>
      </c>
      <c r="L10" s="498">
        <v>591978</v>
      </c>
      <c r="M10" s="498">
        <v>-8120</v>
      </c>
      <c r="N10" s="498">
        <v>583858</v>
      </c>
      <c r="P10" s="498">
        <v>606503</v>
      </c>
      <c r="Q10" s="498">
        <v>-8121</v>
      </c>
      <c r="R10" s="498">
        <v>598382</v>
      </c>
      <c r="T10" s="498">
        <v>633072</v>
      </c>
      <c r="U10" s="498">
        <v>-8611</v>
      </c>
      <c r="V10" s="498">
        <v>624461</v>
      </c>
      <c r="X10" s="498">
        <v>598133</v>
      </c>
      <c r="Y10" s="498">
        <v>-8610</v>
      </c>
      <c r="Z10" s="498">
        <v>589523</v>
      </c>
    </row>
    <row r="11" spans="2:26">
      <c r="B11" s="495" t="s">
        <v>171</v>
      </c>
      <c r="D11" s="496">
        <v>-94506</v>
      </c>
      <c r="E11" s="496">
        <v>0</v>
      </c>
      <c r="F11" s="496">
        <v>-94506</v>
      </c>
      <c r="H11" s="496">
        <v>-99006</v>
      </c>
      <c r="I11" s="496">
        <v>0</v>
      </c>
      <c r="J11" s="496">
        <v>-99006</v>
      </c>
      <c r="L11" s="496">
        <v>-107761</v>
      </c>
      <c r="M11" s="496">
        <v>0</v>
      </c>
      <c r="N11" s="496">
        <v>-107761</v>
      </c>
      <c r="P11" s="496">
        <v>-104792</v>
      </c>
      <c r="Q11" s="496">
        <v>0</v>
      </c>
      <c r="R11" s="496">
        <v>-104792</v>
      </c>
      <c r="T11" s="496">
        <v>-98132</v>
      </c>
      <c r="U11" s="496">
        <v>0</v>
      </c>
      <c r="V11" s="496">
        <v>-98132</v>
      </c>
      <c r="X11" s="496">
        <v>-76267</v>
      </c>
      <c r="Y11" s="496">
        <v>0</v>
      </c>
      <c r="Z11" s="496">
        <v>-76267</v>
      </c>
    </row>
    <row r="12" spans="2:26">
      <c r="B12" s="497" t="s">
        <v>172</v>
      </c>
      <c r="D12" s="498">
        <v>493286</v>
      </c>
      <c r="E12" s="498">
        <v>-8120</v>
      </c>
      <c r="F12" s="498">
        <v>485166</v>
      </c>
      <c r="H12" s="498">
        <v>484976</v>
      </c>
      <c r="I12" s="498">
        <v>-8121</v>
      </c>
      <c r="J12" s="498">
        <v>476855</v>
      </c>
      <c r="L12" s="498">
        <v>484217</v>
      </c>
      <c r="M12" s="498">
        <v>-8120</v>
      </c>
      <c r="N12" s="498">
        <v>476097</v>
      </c>
      <c r="P12" s="498">
        <v>501711</v>
      </c>
      <c r="Q12" s="498">
        <v>-8121</v>
      </c>
      <c r="R12" s="498">
        <v>493590</v>
      </c>
      <c r="T12" s="498">
        <v>534940</v>
      </c>
      <c r="U12" s="498">
        <v>-8611</v>
      </c>
      <c r="V12" s="498">
        <v>526329</v>
      </c>
      <c r="X12" s="498">
        <v>521866</v>
      </c>
      <c r="Y12" s="498">
        <v>-8610</v>
      </c>
      <c r="Z12" s="498">
        <v>513256</v>
      </c>
    </row>
    <row r="13" spans="2:26">
      <c r="B13" s="495" t="s">
        <v>174</v>
      </c>
      <c r="D13" s="496">
        <v>-87310</v>
      </c>
      <c r="E13" s="496">
        <v>0</v>
      </c>
      <c r="F13" s="496">
        <v>-87310</v>
      </c>
      <c r="H13" s="496">
        <v>-88312</v>
      </c>
      <c r="I13" s="496">
        <v>0</v>
      </c>
      <c r="J13" s="496">
        <v>-88312</v>
      </c>
      <c r="L13" s="496">
        <v>-70452</v>
      </c>
      <c r="M13" s="496">
        <v>0</v>
      </c>
      <c r="N13" s="496">
        <v>-70452</v>
      </c>
      <c r="P13" s="496">
        <v>-95318</v>
      </c>
      <c r="Q13" s="496">
        <v>0</v>
      </c>
      <c r="R13" s="496">
        <v>-95318</v>
      </c>
      <c r="T13" s="496">
        <v>-93231</v>
      </c>
      <c r="U13" s="496">
        <v>0</v>
      </c>
      <c r="V13" s="496">
        <v>-93231</v>
      </c>
      <c r="X13" s="496">
        <v>-73595</v>
      </c>
      <c r="Y13" s="496">
        <v>0</v>
      </c>
      <c r="Z13" s="496">
        <v>-73595</v>
      </c>
    </row>
    <row r="14" spans="2:26">
      <c r="B14" s="497" t="s">
        <v>175</v>
      </c>
      <c r="D14" s="498">
        <v>405976</v>
      </c>
      <c r="E14" s="498">
        <v>-8120</v>
      </c>
      <c r="F14" s="498">
        <v>397856</v>
      </c>
      <c r="H14" s="498">
        <v>396664</v>
      </c>
      <c r="I14" s="498">
        <v>-8121</v>
      </c>
      <c r="J14" s="498">
        <v>388543</v>
      </c>
      <c r="L14" s="498">
        <v>413765</v>
      </c>
      <c r="M14" s="498">
        <v>-8120</v>
      </c>
      <c r="N14" s="498">
        <v>405645</v>
      </c>
      <c r="P14" s="498">
        <v>406393</v>
      </c>
      <c r="Q14" s="498">
        <v>-8121</v>
      </c>
      <c r="R14" s="498">
        <v>398272</v>
      </c>
      <c r="T14" s="498">
        <v>441709</v>
      </c>
      <c r="U14" s="498">
        <v>-8611</v>
      </c>
      <c r="V14" s="498">
        <v>433098</v>
      </c>
      <c r="X14" s="498">
        <v>448271</v>
      </c>
      <c r="Y14" s="498">
        <v>-8610</v>
      </c>
      <c r="Z14" s="498">
        <v>439661</v>
      </c>
    </row>
    <row r="15" spans="2:26">
      <c r="B15" s="495" t="s">
        <v>176</v>
      </c>
      <c r="D15" s="496">
        <v>97620</v>
      </c>
      <c r="E15" s="496">
        <v>0</v>
      </c>
      <c r="F15" s="496">
        <v>97620</v>
      </c>
      <c r="H15" s="496">
        <v>108611</v>
      </c>
      <c r="I15" s="496">
        <v>0</v>
      </c>
      <c r="J15" s="496">
        <v>108611</v>
      </c>
      <c r="L15" s="496">
        <v>91648</v>
      </c>
      <c r="M15" s="496">
        <v>0</v>
      </c>
      <c r="N15" s="496">
        <v>91648</v>
      </c>
      <c r="P15" s="496">
        <v>102573</v>
      </c>
      <c r="Q15" s="496">
        <v>0</v>
      </c>
      <c r="R15" s="496">
        <v>102573</v>
      </c>
      <c r="T15" s="496">
        <v>103407</v>
      </c>
      <c r="U15" s="496">
        <v>0</v>
      </c>
      <c r="V15" s="496">
        <v>103407</v>
      </c>
      <c r="X15" s="496">
        <v>91700</v>
      </c>
      <c r="Y15" s="496">
        <v>0</v>
      </c>
      <c r="Z15" s="496">
        <v>91700</v>
      </c>
    </row>
    <row r="16" spans="2:26">
      <c r="B16" s="495" t="s">
        <v>177</v>
      </c>
      <c r="D16" s="496">
        <v>-204808</v>
      </c>
      <c r="E16" s="496">
        <v>1948</v>
      </c>
      <c r="F16" s="496">
        <v>-202860</v>
      </c>
      <c r="G16" s="500"/>
      <c r="H16" s="496">
        <v>-303853</v>
      </c>
      <c r="I16" s="496">
        <v>1948</v>
      </c>
      <c r="J16" s="496">
        <v>-301905</v>
      </c>
      <c r="L16" s="496">
        <v>-196241</v>
      </c>
      <c r="M16" s="496">
        <v>1947</v>
      </c>
      <c r="N16" s="496">
        <v>-194294</v>
      </c>
      <c r="P16" s="496">
        <v>-182470</v>
      </c>
      <c r="Q16" s="496">
        <v>1948</v>
      </c>
      <c r="R16" s="496">
        <v>-180522</v>
      </c>
      <c r="T16" s="496">
        <v>-243185</v>
      </c>
      <c r="U16" s="496">
        <v>-2908</v>
      </c>
      <c r="V16" s="496">
        <v>-246093</v>
      </c>
      <c r="X16" s="496">
        <v>-281592</v>
      </c>
      <c r="Y16" s="496">
        <v>-2908</v>
      </c>
      <c r="Z16" s="496">
        <v>-284500</v>
      </c>
    </row>
    <row r="17" spans="2:26">
      <c r="B17" s="497" t="s">
        <v>178</v>
      </c>
      <c r="D17" s="498">
        <v>298788</v>
      </c>
      <c r="E17" s="498">
        <v>-6172</v>
      </c>
      <c r="F17" s="498">
        <v>292616</v>
      </c>
      <c r="H17" s="498">
        <v>201422</v>
      </c>
      <c r="I17" s="498">
        <v>-6173</v>
      </c>
      <c r="J17" s="498">
        <v>195249</v>
      </c>
      <c r="L17" s="498">
        <v>309172</v>
      </c>
      <c r="M17" s="498">
        <v>-6173</v>
      </c>
      <c r="N17" s="498">
        <v>302999</v>
      </c>
      <c r="P17" s="498">
        <v>326496</v>
      </c>
      <c r="Q17" s="498">
        <v>-6173</v>
      </c>
      <c r="R17" s="498">
        <v>320323</v>
      </c>
      <c r="T17" s="498">
        <v>301931</v>
      </c>
      <c r="U17" s="498">
        <v>-11519</v>
      </c>
      <c r="V17" s="498">
        <v>290412</v>
      </c>
      <c r="X17" s="498">
        <v>258379</v>
      </c>
      <c r="Y17" s="498">
        <v>-11518</v>
      </c>
      <c r="Z17" s="498">
        <v>246861</v>
      </c>
    </row>
    <row r="18" spans="2:26">
      <c r="B18" s="495" t="s">
        <v>179</v>
      </c>
      <c r="D18" s="496">
        <v>-1084</v>
      </c>
      <c r="E18" s="496">
        <v>2499</v>
      </c>
      <c r="F18" s="496">
        <v>1415</v>
      </c>
      <c r="H18" s="496">
        <v>-8231</v>
      </c>
      <c r="I18" s="496">
        <v>2499</v>
      </c>
      <c r="J18" s="496">
        <v>-5732</v>
      </c>
      <c r="L18" s="496">
        <v>-8116</v>
      </c>
      <c r="M18" s="496">
        <v>2499</v>
      </c>
      <c r="N18" s="496">
        <v>-5617</v>
      </c>
      <c r="P18" s="496">
        <v>3741</v>
      </c>
      <c r="Q18" s="496">
        <v>2498</v>
      </c>
      <c r="R18" s="496">
        <v>6239</v>
      </c>
      <c r="T18" s="496">
        <v>-55491</v>
      </c>
      <c r="U18" s="496">
        <v>4301</v>
      </c>
      <c r="V18" s="496">
        <v>-51190</v>
      </c>
      <c r="X18" s="496">
        <v>-43011</v>
      </c>
      <c r="Y18" s="496">
        <v>4301</v>
      </c>
      <c r="Z18" s="496">
        <v>-38710</v>
      </c>
    </row>
    <row r="19" spans="2:26">
      <c r="B19" s="497" t="s">
        <v>182</v>
      </c>
      <c r="D19" s="498">
        <v>297704</v>
      </c>
      <c r="E19" s="498">
        <v>-3673</v>
      </c>
      <c r="F19" s="498">
        <v>294031</v>
      </c>
      <c r="H19" s="498">
        <v>193191</v>
      </c>
      <c r="I19" s="498">
        <v>-3674</v>
      </c>
      <c r="J19" s="498">
        <v>189517</v>
      </c>
      <c r="L19" s="498">
        <v>301056</v>
      </c>
      <c r="M19" s="498">
        <v>-3674</v>
      </c>
      <c r="N19" s="498">
        <v>297382</v>
      </c>
      <c r="P19" s="498">
        <v>330237</v>
      </c>
      <c r="Q19" s="498">
        <v>-3675</v>
      </c>
      <c r="R19" s="498">
        <v>326562</v>
      </c>
      <c r="T19" s="498">
        <v>246440</v>
      </c>
      <c r="U19" s="498">
        <v>-7218</v>
      </c>
      <c r="V19" s="498">
        <v>239222</v>
      </c>
      <c r="X19" s="498">
        <v>215368</v>
      </c>
      <c r="Y19" s="498">
        <v>-7217</v>
      </c>
      <c r="Z19" s="498">
        <v>208151</v>
      </c>
    </row>
    <row r="20" spans="2:26" ht="5.25" customHeight="1"/>
    <row r="22" spans="2:26">
      <c r="B22" s="706" t="s">
        <v>786</v>
      </c>
      <c r="D22" s="703" t="s">
        <v>186</v>
      </c>
      <c r="E22" s="704"/>
      <c r="F22" s="705"/>
      <c r="H22" s="703" t="s">
        <v>777</v>
      </c>
      <c r="I22" s="704"/>
      <c r="J22" s="705"/>
      <c r="L22" s="703" t="s">
        <v>742</v>
      </c>
      <c r="M22" s="704"/>
      <c r="N22" s="705"/>
      <c r="P22" s="703" t="s">
        <v>778</v>
      </c>
      <c r="Q22" s="704"/>
      <c r="R22" s="705"/>
      <c r="T22" s="703" t="s">
        <v>779</v>
      </c>
      <c r="U22" s="704"/>
      <c r="V22" s="705"/>
      <c r="X22" s="703" t="s">
        <v>780</v>
      </c>
      <c r="Y22" s="704"/>
      <c r="Z22" s="705"/>
    </row>
    <row r="23" spans="2:26">
      <c r="B23" s="707"/>
      <c r="D23" s="493" t="s">
        <v>781</v>
      </c>
      <c r="E23" s="493" t="s">
        <v>782</v>
      </c>
      <c r="F23" s="493" t="s">
        <v>783</v>
      </c>
      <c r="H23" s="493" t="s">
        <v>783</v>
      </c>
      <c r="I23" s="493" t="s">
        <v>782</v>
      </c>
      <c r="J23" s="493" t="s">
        <v>784</v>
      </c>
      <c r="L23" s="493" t="s">
        <v>783</v>
      </c>
      <c r="M23" s="493" t="s">
        <v>782</v>
      </c>
      <c r="N23" s="493" t="s">
        <v>784</v>
      </c>
      <c r="P23" s="493" t="s">
        <v>783</v>
      </c>
      <c r="Q23" s="493" t="s">
        <v>782</v>
      </c>
      <c r="R23" s="493" t="s">
        <v>784</v>
      </c>
      <c r="T23" s="493" t="s">
        <v>783</v>
      </c>
      <c r="U23" s="493" t="s">
        <v>782</v>
      </c>
      <c r="V23" s="493" t="s">
        <v>784</v>
      </c>
      <c r="X23" s="493" t="s">
        <v>783</v>
      </c>
      <c r="Y23" s="493" t="s">
        <v>782</v>
      </c>
      <c r="Z23" s="493" t="s">
        <v>784</v>
      </c>
    </row>
    <row r="24" spans="2:26">
      <c r="B24" s="495" t="s">
        <v>188</v>
      </c>
      <c r="D24" s="496">
        <v>660075</v>
      </c>
      <c r="E24" s="496">
        <v>-9031</v>
      </c>
      <c r="F24" s="496">
        <v>651044</v>
      </c>
      <c r="H24" s="496">
        <v>668557</v>
      </c>
      <c r="I24" s="496">
        <v>-9031</v>
      </c>
      <c r="J24" s="496">
        <v>659526</v>
      </c>
      <c r="L24" s="496">
        <v>658438</v>
      </c>
      <c r="M24" s="496">
        <v>-9031</v>
      </c>
      <c r="N24" s="496">
        <v>649407</v>
      </c>
      <c r="P24" s="496">
        <v>688096</v>
      </c>
      <c r="Q24" s="496">
        <v>-9031</v>
      </c>
      <c r="R24" s="496">
        <v>679065</v>
      </c>
      <c r="T24" s="496">
        <v>683564</v>
      </c>
      <c r="U24" s="496">
        <v>-9569</v>
      </c>
      <c r="V24" s="496">
        <v>673995</v>
      </c>
      <c r="X24" s="496">
        <v>653120</v>
      </c>
      <c r="Y24" s="496">
        <v>-9568</v>
      </c>
      <c r="Z24" s="496">
        <v>643552</v>
      </c>
    </row>
    <row r="25" spans="2:26">
      <c r="B25" s="495" t="s">
        <v>189</v>
      </c>
      <c r="D25" s="496">
        <v>-6793</v>
      </c>
      <c r="E25" s="496">
        <v>0</v>
      </c>
      <c r="F25" s="496">
        <v>-6793</v>
      </c>
      <c r="H25" s="496">
        <v>-19896</v>
      </c>
      <c r="I25" s="496">
        <v>0</v>
      </c>
      <c r="J25" s="496">
        <v>-19896</v>
      </c>
      <c r="L25" s="496">
        <v>-4224</v>
      </c>
      <c r="M25" s="496">
        <v>0</v>
      </c>
      <c r="N25" s="496">
        <v>-4224</v>
      </c>
      <c r="P25" s="496">
        <v>-16792</v>
      </c>
      <c r="Q25" s="496">
        <v>0</v>
      </c>
      <c r="R25" s="496">
        <v>-16792</v>
      </c>
      <c r="T25" s="496">
        <v>12438</v>
      </c>
      <c r="U25" s="496">
        <v>0</v>
      </c>
      <c r="V25" s="496">
        <v>12438</v>
      </c>
      <c r="X25" s="496">
        <v>5015</v>
      </c>
      <c r="Y25" s="496">
        <v>0</v>
      </c>
      <c r="Z25" s="496">
        <v>5015</v>
      </c>
    </row>
    <row r="26" spans="2:26">
      <c r="B26" s="495" t="s">
        <v>190</v>
      </c>
      <c r="D26" s="496">
        <v>300</v>
      </c>
      <c r="E26" s="496">
        <v>0</v>
      </c>
      <c r="F26" s="496">
        <v>300</v>
      </c>
      <c r="H26" s="496">
        <v>300</v>
      </c>
      <c r="I26" s="496">
        <v>0</v>
      </c>
      <c r="J26" s="496">
        <v>300</v>
      </c>
      <c r="L26" s="496">
        <v>300</v>
      </c>
      <c r="M26" s="496">
        <v>0</v>
      </c>
      <c r="N26" s="496">
        <v>300</v>
      </c>
      <c r="P26" s="496">
        <v>343</v>
      </c>
      <c r="Q26" s="496">
        <v>0</v>
      </c>
      <c r="R26" s="496">
        <v>343</v>
      </c>
      <c r="T26" s="496">
        <v>299</v>
      </c>
      <c r="U26" s="496">
        <v>0</v>
      </c>
      <c r="V26" s="496">
        <v>299</v>
      </c>
      <c r="X26" s="496">
        <v>299</v>
      </c>
      <c r="Y26" s="496">
        <v>0</v>
      </c>
      <c r="Z26" s="496">
        <v>299</v>
      </c>
    </row>
    <row r="27" spans="2:26">
      <c r="B27" s="497" t="s">
        <v>191</v>
      </c>
      <c r="D27" s="498">
        <v>653582</v>
      </c>
      <c r="E27" s="498">
        <v>-9031</v>
      </c>
      <c r="F27" s="498">
        <v>644551</v>
      </c>
      <c r="H27" s="498">
        <v>648961</v>
      </c>
      <c r="I27" s="498">
        <v>-9031</v>
      </c>
      <c r="J27" s="498">
        <v>639930</v>
      </c>
      <c r="L27" s="498">
        <v>654514</v>
      </c>
      <c r="M27" s="498">
        <v>-9031</v>
      </c>
      <c r="N27" s="498">
        <v>645483</v>
      </c>
      <c r="P27" s="498">
        <v>671647</v>
      </c>
      <c r="Q27" s="498">
        <v>-9031</v>
      </c>
      <c r="R27" s="498">
        <v>662616</v>
      </c>
      <c r="T27" s="498">
        <v>696301</v>
      </c>
      <c r="U27" s="498">
        <v>-9569</v>
      </c>
      <c r="V27" s="498">
        <v>686732</v>
      </c>
      <c r="X27" s="498">
        <v>658434</v>
      </c>
      <c r="Y27" s="498">
        <v>-9568</v>
      </c>
      <c r="Z27" s="498">
        <v>648866</v>
      </c>
    </row>
    <row r="28" spans="2:26">
      <c r="B28" s="495" t="s">
        <v>192</v>
      </c>
      <c r="D28" s="496">
        <v>-65790</v>
      </c>
      <c r="E28" s="496">
        <v>911</v>
      </c>
      <c r="F28" s="496">
        <v>-64879</v>
      </c>
      <c r="H28" s="496">
        <v>-64979</v>
      </c>
      <c r="I28" s="496">
        <v>910</v>
      </c>
      <c r="J28" s="496">
        <v>-64069</v>
      </c>
      <c r="L28" s="496">
        <v>-62536</v>
      </c>
      <c r="M28" s="496">
        <v>911</v>
      </c>
      <c r="N28" s="496">
        <v>-61625</v>
      </c>
      <c r="P28" s="496">
        <v>-65144</v>
      </c>
      <c r="Q28" s="496">
        <v>910</v>
      </c>
      <c r="R28" s="496">
        <v>-64234</v>
      </c>
      <c r="T28" s="496">
        <v>-63229</v>
      </c>
      <c r="U28" s="496">
        <v>958</v>
      </c>
      <c r="V28" s="496">
        <v>-62271</v>
      </c>
      <c r="X28" s="496">
        <v>-60301</v>
      </c>
      <c r="Y28" s="496">
        <v>958</v>
      </c>
      <c r="Z28" s="496">
        <v>-59343</v>
      </c>
    </row>
    <row r="29" spans="2:26">
      <c r="B29" s="497" t="s">
        <v>193</v>
      </c>
      <c r="D29" s="498">
        <v>587792</v>
      </c>
      <c r="E29" s="498">
        <v>-8120</v>
      </c>
      <c r="F29" s="498">
        <v>579672</v>
      </c>
      <c r="H29" s="498">
        <v>583982</v>
      </c>
      <c r="I29" s="498">
        <v>-8121</v>
      </c>
      <c r="J29" s="498">
        <v>575861</v>
      </c>
      <c r="L29" s="498">
        <v>591978</v>
      </c>
      <c r="M29" s="498">
        <v>-8120</v>
      </c>
      <c r="N29" s="498">
        <v>583858</v>
      </c>
      <c r="P29" s="498">
        <v>606503</v>
      </c>
      <c r="Q29" s="498">
        <v>-8121</v>
      </c>
      <c r="R29" s="498">
        <v>598382</v>
      </c>
      <c r="T29" s="498">
        <v>633072</v>
      </c>
      <c r="U29" s="498">
        <v>-8611</v>
      </c>
      <c r="V29" s="498">
        <v>624461</v>
      </c>
      <c r="X29" s="498">
        <v>598133</v>
      </c>
      <c r="Y29" s="498">
        <v>-8610</v>
      </c>
      <c r="Z29" s="498">
        <v>589523</v>
      </c>
    </row>
    <row r="30" spans="2:26">
      <c r="B30" s="495" t="s">
        <v>194</v>
      </c>
      <c r="D30" s="496">
        <v>-94506</v>
      </c>
      <c r="E30" s="496">
        <v>0</v>
      </c>
      <c r="F30" s="496">
        <v>-94506</v>
      </c>
      <c r="H30" s="496">
        <v>-99006</v>
      </c>
      <c r="I30" s="496">
        <v>0</v>
      </c>
      <c r="J30" s="496">
        <v>-99006</v>
      </c>
      <c r="L30" s="496">
        <v>-107761</v>
      </c>
      <c r="M30" s="496">
        <v>0</v>
      </c>
      <c r="N30" s="496">
        <v>-107761</v>
      </c>
      <c r="P30" s="496">
        <v>-104792</v>
      </c>
      <c r="Q30" s="496">
        <v>0</v>
      </c>
      <c r="R30" s="496">
        <v>-104792</v>
      </c>
      <c r="T30" s="496">
        <v>-98132</v>
      </c>
      <c r="U30" s="496">
        <v>0</v>
      </c>
      <c r="V30" s="496">
        <v>-98132</v>
      </c>
      <c r="X30" s="496">
        <v>-76267</v>
      </c>
      <c r="Y30" s="496">
        <v>0</v>
      </c>
      <c r="Z30" s="496">
        <v>-76267</v>
      </c>
    </row>
    <row r="31" spans="2:26">
      <c r="B31" s="497" t="s">
        <v>172</v>
      </c>
      <c r="D31" s="498">
        <v>493286</v>
      </c>
      <c r="E31" s="498">
        <v>-8120</v>
      </c>
      <c r="F31" s="498">
        <v>485166</v>
      </c>
      <c r="H31" s="498">
        <v>484976</v>
      </c>
      <c r="I31" s="498">
        <v>-8121</v>
      </c>
      <c r="J31" s="498">
        <v>476855</v>
      </c>
      <c r="L31" s="498">
        <v>484217</v>
      </c>
      <c r="M31" s="498">
        <v>-8120</v>
      </c>
      <c r="N31" s="498">
        <v>476097</v>
      </c>
      <c r="P31" s="498">
        <v>501711</v>
      </c>
      <c r="Q31" s="498">
        <v>-8121</v>
      </c>
      <c r="R31" s="498">
        <v>493590</v>
      </c>
      <c r="T31" s="498">
        <v>534940</v>
      </c>
      <c r="U31" s="498">
        <v>-8611</v>
      </c>
      <c r="V31" s="498">
        <v>526329</v>
      </c>
      <c r="X31" s="498">
        <v>521866</v>
      </c>
      <c r="Y31" s="498">
        <v>-8610</v>
      </c>
      <c r="Z31" s="498">
        <v>513256</v>
      </c>
    </row>
    <row r="32" spans="2:26">
      <c r="B32" s="495" t="s">
        <v>196</v>
      </c>
      <c r="D32" s="496">
        <v>-87310</v>
      </c>
      <c r="E32" s="496">
        <v>0</v>
      </c>
      <c r="F32" s="496">
        <v>-87310</v>
      </c>
      <c r="H32" s="496">
        <v>-88312</v>
      </c>
      <c r="I32" s="496">
        <v>0</v>
      </c>
      <c r="J32" s="496">
        <v>-88312</v>
      </c>
      <c r="L32" s="496">
        <v>-70452</v>
      </c>
      <c r="M32" s="496">
        <v>0</v>
      </c>
      <c r="N32" s="496">
        <v>-70452</v>
      </c>
      <c r="P32" s="496">
        <v>-95318</v>
      </c>
      <c r="Q32" s="496">
        <v>0</v>
      </c>
      <c r="R32" s="496">
        <v>-95318</v>
      </c>
      <c r="T32" s="496">
        <v>-93231</v>
      </c>
      <c r="U32" s="496">
        <v>0</v>
      </c>
      <c r="V32" s="496">
        <v>-93231</v>
      </c>
      <c r="X32" s="496">
        <v>-73595</v>
      </c>
      <c r="Y32" s="496">
        <v>0</v>
      </c>
      <c r="Z32" s="496">
        <v>-73595</v>
      </c>
    </row>
    <row r="33" spans="2:26">
      <c r="B33" s="497" t="s">
        <v>175</v>
      </c>
      <c r="D33" s="498">
        <v>405976</v>
      </c>
      <c r="E33" s="498">
        <v>-8120</v>
      </c>
      <c r="F33" s="498">
        <v>397856</v>
      </c>
      <c r="H33" s="498">
        <v>396664</v>
      </c>
      <c r="I33" s="498">
        <v>-8121</v>
      </c>
      <c r="J33" s="498">
        <v>388543</v>
      </c>
      <c r="L33" s="498">
        <v>413765</v>
      </c>
      <c r="M33" s="498">
        <v>-8120</v>
      </c>
      <c r="N33" s="498">
        <v>405645</v>
      </c>
      <c r="P33" s="498">
        <v>406393</v>
      </c>
      <c r="Q33" s="498">
        <v>-8121</v>
      </c>
      <c r="R33" s="498">
        <v>398272</v>
      </c>
      <c r="T33" s="498">
        <v>441709</v>
      </c>
      <c r="U33" s="498">
        <v>-8611</v>
      </c>
      <c r="V33" s="498">
        <v>433098</v>
      </c>
      <c r="X33" s="498">
        <v>448271</v>
      </c>
      <c r="Y33" s="498">
        <v>-8610</v>
      </c>
      <c r="Z33" s="498">
        <v>439661</v>
      </c>
    </row>
    <row r="34" spans="2:26">
      <c r="B34" s="495" t="s">
        <v>197</v>
      </c>
      <c r="D34" s="496">
        <v>97620</v>
      </c>
      <c r="E34" s="496">
        <v>0</v>
      </c>
      <c r="F34" s="496">
        <v>97620</v>
      </c>
      <c r="H34" s="496">
        <v>108611</v>
      </c>
      <c r="I34" s="496">
        <v>0</v>
      </c>
      <c r="J34" s="496">
        <v>108611</v>
      </c>
      <c r="L34" s="496">
        <v>91648</v>
      </c>
      <c r="M34" s="496">
        <v>0</v>
      </c>
      <c r="N34" s="496">
        <v>91648</v>
      </c>
      <c r="P34" s="496">
        <v>102573</v>
      </c>
      <c r="Q34" s="496">
        <v>0</v>
      </c>
      <c r="R34" s="496">
        <v>102573</v>
      </c>
      <c r="T34" s="496">
        <v>103407</v>
      </c>
      <c r="U34" s="496">
        <v>0</v>
      </c>
      <c r="V34" s="496">
        <v>103407</v>
      </c>
      <c r="X34" s="496">
        <v>91700</v>
      </c>
      <c r="Y34" s="496">
        <v>0</v>
      </c>
      <c r="Z34" s="496">
        <v>91700</v>
      </c>
    </row>
    <row r="35" spans="2:26">
      <c r="B35" s="495" t="s">
        <v>198</v>
      </c>
      <c r="D35" s="496">
        <v>-204808</v>
      </c>
      <c r="E35" s="496">
        <v>1948</v>
      </c>
      <c r="F35" s="496">
        <v>-202860</v>
      </c>
      <c r="G35" s="500"/>
      <c r="H35" s="496">
        <v>-303853</v>
      </c>
      <c r="I35" s="496">
        <v>1948</v>
      </c>
      <c r="J35" s="496">
        <v>-301905</v>
      </c>
      <c r="L35" s="496">
        <v>-196241</v>
      </c>
      <c r="M35" s="496">
        <v>1947</v>
      </c>
      <c r="N35" s="496">
        <v>-194294</v>
      </c>
      <c r="P35" s="496">
        <v>-182470</v>
      </c>
      <c r="Q35" s="496">
        <v>1948</v>
      </c>
      <c r="R35" s="496">
        <v>-180522</v>
      </c>
      <c r="T35" s="496">
        <v>-243185</v>
      </c>
      <c r="U35" s="496">
        <v>-2908</v>
      </c>
      <c r="V35" s="496">
        <v>-246093</v>
      </c>
      <c r="X35" s="496">
        <v>-281592</v>
      </c>
      <c r="Y35" s="496">
        <v>-2908</v>
      </c>
      <c r="Z35" s="496">
        <v>-284500</v>
      </c>
    </row>
    <row r="36" spans="2:26">
      <c r="B36" s="497" t="s">
        <v>199</v>
      </c>
      <c r="D36" s="498">
        <v>298788</v>
      </c>
      <c r="E36" s="498">
        <v>-6172</v>
      </c>
      <c r="F36" s="498">
        <v>292616</v>
      </c>
      <c r="H36" s="498">
        <v>201422</v>
      </c>
      <c r="I36" s="498">
        <v>-6173</v>
      </c>
      <c r="J36" s="498">
        <v>195249</v>
      </c>
      <c r="L36" s="498">
        <v>309172</v>
      </c>
      <c r="M36" s="498">
        <v>-6173</v>
      </c>
      <c r="N36" s="498">
        <v>302999</v>
      </c>
      <c r="P36" s="498">
        <v>326496</v>
      </c>
      <c r="Q36" s="498">
        <v>-6173</v>
      </c>
      <c r="R36" s="498">
        <v>320323</v>
      </c>
      <c r="T36" s="498">
        <v>301931</v>
      </c>
      <c r="U36" s="498">
        <v>-11519</v>
      </c>
      <c r="V36" s="498">
        <v>290412</v>
      </c>
      <c r="X36" s="498">
        <v>258379</v>
      </c>
      <c r="Y36" s="498">
        <v>-11518</v>
      </c>
      <c r="Z36" s="498">
        <v>246861</v>
      </c>
    </row>
    <row r="37" spans="2:26">
      <c r="B37" s="495" t="s">
        <v>200</v>
      </c>
      <c r="D37" s="496">
        <v>-1084</v>
      </c>
      <c r="E37" s="496">
        <v>2499</v>
      </c>
      <c r="F37" s="496">
        <v>1415</v>
      </c>
      <c r="H37" s="496">
        <v>-8231</v>
      </c>
      <c r="I37" s="496">
        <v>2499</v>
      </c>
      <c r="J37" s="496">
        <v>-5732</v>
      </c>
      <c r="L37" s="496">
        <v>-8116</v>
      </c>
      <c r="M37" s="496">
        <v>2499</v>
      </c>
      <c r="N37" s="496">
        <v>-5617</v>
      </c>
      <c r="P37" s="496">
        <v>3741</v>
      </c>
      <c r="Q37" s="496">
        <v>2498</v>
      </c>
      <c r="R37" s="496">
        <v>6239</v>
      </c>
      <c r="T37" s="496">
        <v>-55491</v>
      </c>
      <c r="U37" s="496">
        <v>4301</v>
      </c>
      <c r="V37" s="496">
        <v>-51190</v>
      </c>
      <c r="X37" s="496">
        <v>-43011</v>
      </c>
      <c r="Y37" s="496">
        <v>4301</v>
      </c>
      <c r="Z37" s="496">
        <v>-38710</v>
      </c>
    </row>
    <row r="38" spans="2:26">
      <c r="B38" s="497" t="s">
        <v>202</v>
      </c>
      <c r="D38" s="498">
        <v>297704</v>
      </c>
      <c r="E38" s="498">
        <v>-3673</v>
      </c>
      <c r="F38" s="498">
        <v>294031</v>
      </c>
      <c r="H38" s="498">
        <v>193191</v>
      </c>
      <c r="I38" s="498">
        <v>-3674</v>
      </c>
      <c r="J38" s="498">
        <v>189517</v>
      </c>
      <c r="L38" s="498">
        <v>301056</v>
      </c>
      <c r="M38" s="498">
        <v>-3674</v>
      </c>
      <c r="N38" s="498">
        <v>297382</v>
      </c>
      <c r="P38" s="498">
        <v>330237</v>
      </c>
      <c r="Q38" s="498">
        <v>-3675</v>
      </c>
      <c r="R38" s="498">
        <v>326562</v>
      </c>
      <c r="T38" s="498">
        <v>246440</v>
      </c>
      <c r="U38" s="498">
        <v>-7218</v>
      </c>
      <c r="V38" s="498">
        <v>239222</v>
      </c>
      <c r="X38" s="498">
        <v>215368</v>
      </c>
      <c r="Y38" s="498">
        <v>-7217</v>
      </c>
      <c r="Z38" s="498">
        <v>208151</v>
      </c>
    </row>
  </sheetData>
  <mergeCells count="14">
    <mergeCell ref="T22:V22"/>
    <mergeCell ref="X22:Z22"/>
    <mergeCell ref="B22:B23"/>
    <mergeCell ref="D22:F22"/>
    <mergeCell ref="H22:J22"/>
    <mergeCell ref="P22:R22"/>
    <mergeCell ref="L22:N22"/>
    <mergeCell ref="T3:V3"/>
    <mergeCell ref="X3:Z3"/>
    <mergeCell ref="P3:R3"/>
    <mergeCell ref="B3:B4"/>
    <mergeCell ref="D3:F3"/>
    <mergeCell ref="H3:J3"/>
    <mergeCell ref="L3:N3"/>
  </mergeCells>
  <hyperlinks>
    <hyperlink ref="B1" location="Summary!A1" display="Summary" xr:uid="{3B0EA900-8B6B-4E7F-A78D-E406C5965F47}"/>
  </hyperlinks>
  <pageMargins left="0.511811024" right="0.511811024" top="0.78740157499999996" bottom="0.78740157499999996" header="0.31496062000000002" footer="0.31496062000000002"/>
  <customProperties>
    <customPr name="_pios_id" r:id="rId1"/>
  </customPropertie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D05C-6BCB-479B-A518-BBE8701794E6}">
  <sheetPr codeName="Planilha4">
    <tabColor rgb="FF92D050"/>
  </sheetPr>
  <dimension ref="A1:AF177"/>
  <sheetViews>
    <sheetView showGridLines="0" topLeftCell="A30" zoomScale="85" zoomScaleNormal="85" workbookViewId="0">
      <selection activeCell="H132" sqref="H132"/>
    </sheetView>
  </sheetViews>
  <sheetFormatPr defaultColWidth="9.140625" defaultRowHeight="15"/>
  <cols>
    <col min="2" max="2" width="60.140625" bestFit="1" customWidth="1"/>
    <col min="3" max="3" width="14.7109375" style="103" bestFit="1" customWidth="1"/>
    <col min="4" max="4" width="16.85546875" style="103" bestFit="1" customWidth="1"/>
    <col min="5" max="6" width="12.42578125" style="103" customWidth="1"/>
    <col min="7" max="7" width="16.28515625" style="103" bestFit="1" customWidth="1"/>
    <col min="8" max="8" width="16.140625" style="3" customWidth="1"/>
    <col min="9" max="9" width="49.5703125" style="3" bestFit="1" customWidth="1"/>
    <col min="10" max="10" width="12.42578125" style="103" customWidth="1"/>
    <col min="11" max="11" width="16.42578125" style="103" bestFit="1" customWidth="1"/>
    <col min="12" max="13" width="12.42578125" style="103" customWidth="1"/>
    <col min="14" max="14" width="15.42578125" style="103" bestFit="1" customWidth="1"/>
    <col min="15" max="15" width="9.5703125" customWidth="1"/>
    <col min="16" max="16" width="15.42578125" bestFit="1" customWidth="1"/>
    <col min="17" max="17" width="16.42578125" bestFit="1" customWidth="1"/>
    <col min="18" max="19" width="15.7109375" bestFit="1" customWidth="1"/>
    <col min="20" max="20" width="16.42578125" bestFit="1" customWidth="1"/>
    <col min="22" max="22" width="11.5703125" bestFit="1" customWidth="1"/>
    <col min="23" max="23" width="12.5703125" bestFit="1" customWidth="1"/>
    <col min="24" max="25" width="11.5703125" bestFit="1" customWidth="1"/>
    <col min="26" max="26" width="12.28515625" bestFit="1" customWidth="1"/>
    <col min="28" max="28" width="18.140625" bestFit="1" customWidth="1"/>
    <col min="29" max="29" width="17" bestFit="1" customWidth="1"/>
    <col min="30" max="31" width="16" bestFit="1" customWidth="1"/>
    <col min="32" max="32" width="16.5703125" bestFit="1" customWidth="1"/>
  </cols>
  <sheetData>
    <row r="1" spans="1:32">
      <c r="A1" s="647"/>
      <c r="C1" s="1"/>
      <c r="J1" s="1"/>
    </row>
    <row r="2" spans="1:32">
      <c r="C2" s="1"/>
      <c r="D2" s="104" t="s">
        <v>42</v>
      </c>
      <c r="E2" s="104"/>
      <c r="F2" s="104"/>
      <c r="G2" s="104"/>
      <c r="I2"/>
      <c r="J2" s="1"/>
      <c r="K2" s="104" t="s">
        <v>42</v>
      </c>
      <c r="L2" s="104"/>
      <c r="M2" s="104"/>
      <c r="N2" s="104"/>
    </row>
    <row r="4" spans="1:32" ht="15.75">
      <c r="B4" s="595" t="str">
        <f>B71</f>
        <v>4T25</v>
      </c>
      <c r="C4" s="43"/>
      <c r="D4" s="43"/>
      <c r="E4" s="43"/>
      <c r="F4" s="43"/>
      <c r="G4" s="43"/>
      <c r="I4" s="575" t="str">
        <f>B4</f>
        <v>4T25</v>
      </c>
      <c r="J4" s="43"/>
      <c r="K4" s="43"/>
      <c r="L4" s="43"/>
      <c r="M4" s="43"/>
      <c r="N4" s="43"/>
    </row>
    <row r="5" spans="1:32">
      <c r="C5" s="1"/>
      <c r="D5" s="1"/>
      <c r="E5" s="1"/>
      <c r="F5" s="1"/>
      <c r="G5" s="1"/>
      <c r="H5"/>
      <c r="I5" s="554"/>
      <c r="J5" s="1"/>
      <c r="K5" s="1"/>
      <c r="L5" s="1"/>
      <c r="M5" s="1"/>
      <c r="N5" s="1"/>
    </row>
    <row r="6" spans="1:32">
      <c r="B6" s="106" t="s">
        <v>1084</v>
      </c>
      <c r="C6" s="139" t="s">
        <v>276</v>
      </c>
      <c r="D6" s="139" t="s">
        <v>1076</v>
      </c>
      <c r="E6" s="139" t="s">
        <v>277</v>
      </c>
      <c r="F6" s="139" t="s">
        <v>278</v>
      </c>
      <c r="G6" s="539" t="s">
        <v>294</v>
      </c>
      <c r="H6" s="89"/>
      <c r="I6" s="106" t="s">
        <v>1083</v>
      </c>
      <c r="J6" s="139" t="s">
        <v>276</v>
      </c>
      <c r="K6" s="139" t="s">
        <v>1076</v>
      </c>
      <c r="L6" s="139" t="s">
        <v>277</v>
      </c>
      <c r="M6" s="139" t="s">
        <v>278</v>
      </c>
      <c r="N6" s="539" t="s">
        <v>294</v>
      </c>
    </row>
    <row r="7" spans="1:32" ht="15" customHeight="1">
      <c r="B7" s="554" t="s">
        <v>556</v>
      </c>
      <c r="C7" s="640">
        <v>0</v>
      </c>
      <c r="D7" s="640">
        <v>0</v>
      </c>
      <c r="E7" s="640">
        <v>0</v>
      </c>
      <c r="F7" s="640">
        <v>0</v>
      </c>
      <c r="G7" s="640">
        <v>0</v>
      </c>
      <c r="H7" s="491"/>
      <c r="I7" s="554" t="s">
        <v>555</v>
      </c>
      <c r="J7" s="640">
        <f>+C7</f>
        <v>0</v>
      </c>
      <c r="K7" s="640">
        <f t="shared" ref="K7:K35" si="0">+D7</f>
        <v>0</v>
      </c>
      <c r="L7" s="640">
        <f t="shared" ref="L7:L35" si="1">+E7</f>
        <v>0</v>
      </c>
      <c r="M7" s="640">
        <f t="shared" ref="M7:M35" si="2">+F7</f>
        <v>0</v>
      </c>
      <c r="N7" s="640">
        <f t="shared" ref="N7:N35" si="3">+G7</f>
        <v>0</v>
      </c>
      <c r="P7" s="578"/>
      <c r="Q7" s="578"/>
      <c r="R7" s="578"/>
      <c r="S7" s="578"/>
      <c r="T7" s="578"/>
      <c r="V7" s="491"/>
      <c r="W7" s="491"/>
      <c r="X7" s="491"/>
      <c r="Y7" s="491"/>
      <c r="Z7" s="491"/>
      <c r="AA7" s="491"/>
      <c r="AB7" s="639"/>
      <c r="AC7" s="639"/>
      <c r="AD7" s="639"/>
      <c r="AE7" s="639"/>
      <c r="AF7" s="639"/>
    </row>
    <row r="8" spans="1:32" s="577" customFormat="1" ht="15" customHeight="1">
      <c r="B8" s="110" t="s">
        <v>165</v>
      </c>
      <c r="C8" s="564">
        <v>11237525.645</v>
      </c>
      <c r="D8" s="564">
        <v>173732251.51699999</v>
      </c>
      <c r="E8" s="564">
        <v>15081177.765000001</v>
      </c>
      <c r="F8" s="564">
        <v>22564222.605</v>
      </c>
      <c r="G8" s="564">
        <v>52295741.924999997</v>
      </c>
      <c r="H8" s="491"/>
      <c r="I8" s="110" t="s">
        <v>226</v>
      </c>
      <c r="J8" s="626">
        <f t="shared" ref="J8:J35" si="4">+C8</f>
        <v>11237525.645</v>
      </c>
      <c r="K8" s="626">
        <f t="shared" si="0"/>
        <v>173732251.51699999</v>
      </c>
      <c r="L8" s="626">
        <f t="shared" si="1"/>
        <v>15081177.765000001</v>
      </c>
      <c r="M8" s="626">
        <f t="shared" si="2"/>
        <v>22564222.605</v>
      </c>
      <c r="N8" s="626">
        <f t="shared" si="3"/>
        <v>52295741.924999997</v>
      </c>
      <c r="P8" s="578"/>
      <c r="Q8" s="578"/>
      <c r="R8" s="578"/>
      <c r="S8" s="578"/>
      <c r="T8" s="578"/>
      <c r="V8" s="491"/>
      <c r="W8" s="491"/>
      <c r="X8" s="491"/>
      <c r="Y8" s="491"/>
      <c r="Z8" s="491"/>
      <c r="AA8" s="491"/>
      <c r="AB8" s="639"/>
      <c r="AC8" s="639"/>
      <c r="AD8" s="639"/>
      <c r="AE8" s="639"/>
      <c r="AF8" s="639"/>
    </row>
    <row r="9" spans="1:32" s="577" customFormat="1" ht="15" customHeight="1">
      <c r="B9" s="83" t="s">
        <v>166</v>
      </c>
      <c r="C9" s="561">
        <v>-67693.55</v>
      </c>
      <c r="D9" s="561">
        <v>-843569.87600000005</v>
      </c>
      <c r="E9" s="561">
        <v>-5.0000000000000001E-3</v>
      </c>
      <c r="F9" s="561">
        <v>-640.01499999999999</v>
      </c>
      <c r="G9" s="561">
        <v>0</v>
      </c>
      <c r="H9" s="491"/>
      <c r="I9" s="83" t="s">
        <v>189</v>
      </c>
      <c r="J9" s="625">
        <f t="shared" si="4"/>
        <v>-67693.55</v>
      </c>
      <c r="K9" s="625">
        <f t="shared" si="0"/>
        <v>-843569.87600000005</v>
      </c>
      <c r="L9" s="625">
        <f t="shared" si="1"/>
        <v>-5.0000000000000001E-3</v>
      </c>
      <c r="M9" s="625">
        <f t="shared" si="2"/>
        <v>-640.01499999999999</v>
      </c>
      <c r="N9" s="625">
        <f t="shared" si="3"/>
        <v>0</v>
      </c>
      <c r="P9" s="578"/>
      <c r="Q9" s="578"/>
      <c r="R9" s="578"/>
      <c r="S9" s="578"/>
      <c r="T9" s="578"/>
      <c r="V9" s="491"/>
      <c r="W9" s="491"/>
      <c r="X9" s="491"/>
      <c r="Y9" s="491"/>
      <c r="Z9" s="491"/>
      <c r="AA9" s="491"/>
      <c r="AB9" s="639"/>
      <c r="AC9" s="639"/>
      <c r="AD9" s="639"/>
      <c r="AE9" s="639"/>
      <c r="AF9" s="639"/>
    </row>
    <row r="10" spans="1:32" s="577" customFormat="1" ht="15" customHeight="1">
      <c r="B10" s="112" t="s">
        <v>562</v>
      </c>
      <c r="C10" s="544">
        <v>11169832.095000001</v>
      </c>
      <c r="D10" s="544">
        <v>172888681.641</v>
      </c>
      <c r="E10" s="544">
        <v>15081177.76</v>
      </c>
      <c r="F10" s="544">
        <v>22563582.59</v>
      </c>
      <c r="G10" s="544">
        <v>52295741.924999997</v>
      </c>
      <c r="H10" s="491"/>
      <c r="I10" s="112" t="s">
        <v>561</v>
      </c>
      <c r="J10" s="629">
        <f t="shared" si="4"/>
        <v>11169832.095000001</v>
      </c>
      <c r="K10" s="629">
        <f t="shared" si="0"/>
        <v>172888681.641</v>
      </c>
      <c r="L10" s="629">
        <f t="shared" si="1"/>
        <v>15081177.76</v>
      </c>
      <c r="M10" s="629">
        <f t="shared" si="2"/>
        <v>22563582.59</v>
      </c>
      <c r="N10" s="629">
        <f t="shared" si="3"/>
        <v>52295741.924999997</v>
      </c>
      <c r="P10" s="578"/>
      <c r="Q10" s="578"/>
      <c r="R10" s="578"/>
      <c r="S10" s="578"/>
      <c r="T10" s="578"/>
      <c r="V10" s="491"/>
      <c r="W10" s="491"/>
      <c r="X10" s="491"/>
      <c r="Y10" s="491"/>
      <c r="Z10" s="491"/>
      <c r="AA10" s="491"/>
      <c r="AB10" s="639"/>
      <c r="AC10" s="639"/>
      <c r="AD10" s="639"/>
      <c r="AE10" s="639"/>
      <c r="AF10" s="639"/>
    </row>
    <row r="11" spans="1:32" s="577" customFormat="1" ht="15" customHeight="1">
      <c r="B11" s="83" t="s">
        <v>214</v>
      </c>
      <c r="C11" s="561">
        <v>-387240.89199999999</v>
      </c>
      <c r="D11" s="561">
        <v>-9213895.3540000003</v>
      </c>
      <c r="E11" s="561">
        <v>-1323125.7749999999</v>
      </c>
      <c r="F11" s="561">
        <v>-1965867.6950000001</v>
      </c>
      <c r="G11" s="561">
        <v>-4837356.3090000004</v>
      </c>
      <c r="H11" s="491"/>
      <c r="I11" s="83" t="s">
        <v>213</v>
      </c>
      <c r="J11" s="625">
        <f t="shared" si="4"/>
        <v>-387240.89199999999</v>
      </c>
      <c r="K11" s="625">
        <f t="shared" si="0"/>
        <v>-9213895.3540000003</v>
      </c>
      <c r="L11" s="625">
        <f t="shared" si="1"/>
        <v>-1323125.7749999999</v>
      </c>
      <c r="M11" s="625">
        <f t="shared" si="2"/>
        <v>-1965867.6950000001</v>
      </c>
      <c r="N11" s="625">
        <f t="shared" si="3"/>
        <v>-4837356.3090000004</v>
      </c>
      <c r="P11" s="578"/>
      <c r="Q11" s="578"/>
      <c r="R11" s="578"/>
      <c r="S11" s="578"/>
      <c r="T11" s="578"/>
      <c r="V11" s="491"/>
      <c r="W11" s="491"/>
      <c r="X11" s="491"/>
      <c r="Y11" s="491"/>
      <c r="Z11" s="491"/>
      <c r="AA11" s="491"/>
      <c r="AB11" s="639"/>
      <c r="AC11" s="639"/>
      <c r="AD11" s="639"/>
      <c r="AE11" s="639"/>
      <c r="AF11" s="639"/>
    </row>
    <row r="12" spans="1:32" s="577" customFormat="1" ht="15" customHeight="1">
      <c r="B12" s="110" t="s">
        <v>216</v>
      </c>
      <c r="C12" s="644">
        <v>0</v>
      </c>
      <c r="D12" s="644">
        <v>0</v>
      </c>
      <c r="E12" s="644">
        <v>0</v>
      </c>
      <c r="F12" s="644">
        <v>0</v>
      </c>
      <c r="G12" s="644">
        <v>0</v>
      </c>
      <c r="H12" s="491"/>
      <c r="I12" s="110" t="s">
        <v>216</v>
      </c>
      <c r="J12" s="628">
        <f t="shared" si="4"/>
        <v>0</v>
      </c>
      <c r="K12" s="628">
        <f t="shared" si="0"/>
        <v>0</v>
      </c>
      <c r="L12" s="628">
        <f t="shared" si="1"/>
        <v>0</v>
      </c>
      <c r="M12" s="628">
        <f t="shared" si="2"/>
        <v>0</v>
      </c>
      <c r="N12" s="628">
        <f t="shared" si="3"/>
        <v>0</v>
      </c>
      <c r="P12" s="578"/>
      <c r="Q12" s="578"/>
      <c r="R12" s="578"/>
      <c r="S12" s="578"/>
      <c r="T12" s="578"/>
      <c r="V12" s="491"/>
      <c r="W12" s="491"/>
      <c r="X12" s="491"/>
      <c r="Y12" s="491"/>
      <c r="Z12" s="491"/>
      <c r="AA12" s="491"/>
      <c r="AB12" s="639"/>
      <c r="AC12" s="639"/>
      <c r="AD12" s="639"/>
      <c r="AE12" s="639"/>
      <c r="AF12" s="639"/>
    </row>
    <row r="13" spans="1:32" s="577" customFormat="1" ht="15" customHeight="1">
      <c r="B13" s="83" t="s">
        <v>217</v>
      </c>
      <c r="C13" s="645">
        <v>0</v>
      </c>
      <c r="D13" s="645">
        <v>0</v>
      </c>
      <c r="E13" s="645">
        <v>0</v>
      </c>
      <c r="F13" s="645">
        <v>0</v>
      </c>
      <c r="G13" s="645">
        <v>0</v>
      </c>
      <c r="H13" s="491"/>
      <c r="I13" s="83" t="s">
        <v>217</v>
      </c>
      <c r="J13" s="635">
        <f t="shared" si="4"/>
        <v>0</v>
      </c>
      <c r="K13" s="635">
        <f t="shared" si="0"/>
        <v>0</v>
      </c>
      <c r="L13" s="635">
        <f t="shared" si="1"/>
        <v>0</v>
      </c>
      <c r="M13" s="635">
        <f t="shared" si="2"/>
        <v>0</v>
      </c>
      <c r="N13" s="635">
        <f t="shared" si="3"/>
        <v>0</v>
      </c>
      <c r="P13" s="578"/>
      <c r="Q13" s="578"/>
      <c r="R13" s="578"/>
      <c r="S13" s="578"/>
      <c r="T13" s="578"/>
      <c r="V13" s="491"/>
      <c r="W13" s="491"/>
      <c r="X13" s="491"/>
      <c r="Y13" s="491"/>
      <c r="Z13" s="491"/>
      <c r="AA13" s="491"/>
      <c r="AB13" s="639"/>
      <c r="AC13" s="639"/>
      <c r="AD13" s="639"/>
      <c r="AE13" s="639"/>
      <c r="AF13" s="639"/>
    </row>
    <row r="14" spans="1:32" s="577" customFormat="1" ht="15" customHeight="1">
      <c r="B14" s="110" t="s">
        <v>219</v>
      </c>
      <c r="C14" s="564">
        <v>-465486.397</v>
      </c>
      <c r="D14" s="564">
        <v>-4988833.1459999997</v>
      </c>
      <c r="E14" s="564">
        <v>-187519.15</v>
      </c>
      <c r="F14" s="564">
        <v>-280519.01500000001</v>
      </c>
      <c r="G14" s="564">
        <v>-659269.55500000005</v>
      </c>
      <c r="H14" s="491"/>
      <c r="I14" s="110" t="s">
        <v>563</v>
      </c>
      <c r="J14" s="626">
        <f t="shared" si="4"/>
        <v>-465486.397</v>
      </c>
      <c r="K14" s="626">
        <f t="shared" si="0"/>
        <v>-4988833.1459999997</v>
      </c>
      <c r="L14" s="626">
        <f t="shared" si="1"/>
        <v>-187519.15</v>
      </c>
      <c r="M14" s="626">
        <f t="shared" si="2"/>
        <v>-280519.01500000001</v>
      </c>
      <c r="N14" s="626">
        <f t="shared" si="3"/>
        <v>-659269.55500000005</v>
      </c>
      <c r="P14" s="578"/>
      <c r="Q14" s="578"/>
      <c r="R14" s="578"/>
      <c r="S14" s="578"/>
      <c r="T14" s="578"/>
      <c r="V14" s="491"/>
      <c r="W14" s="491"/>
      <c r="X14" s="491"/>
      <c r="Y14" s="491"/>
      <c r="Z14" s="491"/>
      <c r="AA14" s="491"/>
      <c r="AB14" s="639"/>
      <c r="AC14" s="639"/>
      <c r="AD14" s="639"/>
      <c r="AE14" s="639"/>
      <c r="AF14" s="639"/>
    </row>
    <row r="15" spans="1:32" s="577" customFormat="1" ht="15" customHeight="1">
      <c r="B15" s="83" t="s">
        <v>565</v>
      </c>
      <c r="C15" s="645">
        <v>0</v>
      </c>
      <c r="D15" s="645">
        <v>0</v>
      </c>
      <c r="E15" s="645">
        <v>0</v>
      </c>
      <c r="F15" s="645">
        <v>0</v>
      </c>
      <c r="G15" s="645">
        <v>0</v>
      </c>
      <c r="H15" s="491"/>
      <c r="I15" s="83" t="s">
        <v>1079</v>
      </c>
      <c r="J15" s="635">
        <f t="shared" si="4"/>
        <v>0</v>
      </c>
      <c r="K15" s="635">
        <f t="shared" si="0"/>
        <v>0</v>
      </c>
      <c r="L15" s="635">
        <f t="shared" si="1"/>
        <v>0</v>
      </c>
      <c r="M15" s="635">
        <f t="shared" si="2"/>
        <v>0</v>
      </c>
      <c r="N15" s="635">
        <f t="shared" si="3"/>
        <v>0</v>
      </c>
      <c r="P15" s="578"/>
      <c r="Q15" s="578"/>
      <c r="R15" s="578"/>
      <c r="S15" s="578"/>
      <c r="T15" s="578"/>
      <c r="V15" s="491"/>
      <c r="W15" s="491"/>
      <c r="X15" s="491"/>
      <c r="Y15" s="491"/>
      <c r="Z15" s="491"/>
      <c r="AA15" s="491"/>
      <c r="AB15" s="639"/>
      <c r="AC15" s="639"/>
      <c r="AD15" s="639"/>
      <c r="AE15" s="639"/>
      <c r="AF15" s="639"/>
    </row>
    <row r="16" spans="1:32" s="510" customFormat="1" ht="15" customHeight="1">
      <c r="B16" s="112" t="s">
        <v>221</v>
      </c>
      <c r="C16" s="544">
        <v>-852727.29</v>
      </c>
      <c r="D16" s="544">
        <v>-14202728.5</v>
      </c>
      <c r="E16" s="544">
        <v>-1510644.925</v>
      </c>
      <c r="F16" s="544">
        <v>-2246386.71</v>
      </c>
      <c r="G16" s="544">
        <v>-5496625.8640000001</v>
      </c>
      <c r="H16" s="491"/>
      <c r="I16" s="112" t="s">
        <v>192</v>
      </c>
      <c r="J16" s="629">
        <f t="shared" si="4"/>
        <v>-852727.29</v>
      </c>
      <c r="K16" s="629">
        <f t="shared" si="0"/>
        <v>-14202728.5</v>
      </c>
      <c r="L16" s="629">
        <f t="shared" si="1"/>
        <v>-1510644.925</v>
      </c>
      <c r="M16" s="629">
        <f t="shared" si="2"/>
        <v>-2246386.71</v>
      </c>
      <c r="N16" s="629">
        <f t="shared" si="3"/>
        <v>-5496625.8640000001</v>
      </c>
      <c r="P16" s="578"/>
      <c r="Q16" s="578"/>
      <c r="R16" s="578"/>
      <c r="S16" s="578"/>
      <c r="T16" s="578"/>
      <c r="V16" s="491"/>
      <c r="W16" s="491"/>
      <c r="X16" s="491"/>
      <c r="Y16" s="491"/>
      <c r="Z16" s="491"/>
      <c r="AA16" s="491"/>
      <c r="AB16" s="639"/>
      <c r="AC16" s="639"/>
      <c r="AD16" s="639"/>
      <c r="AE16" s="639"/>
      <c r="AF16" s="639"/>
    </row>
    <row r="17" spans="2:32" s="577" customFormat="1" ht="15" customHeight="1">
      <c r="B17" s="590" t="s">
        <v>567</v>
      </c>
      <c r="C17" s="646">
        <v>10317104.805</v>
      </c>
      <c r="D17" s="646">
        <v>158685953.13999999</v>
      </c>
      <c r="E17" s="646">
        <v>13570532.835000001</v>
      </c>
      <c r="F17" s="646">
        <v>20317195.879999999</v>
      </c>
      <c r="G17" s="646">
        <v>46799116.060000002</v>
      </c>
      <c r="H17" s="491"/>
      <c r="I17" s="590" t="s">
        <v>1082</v>
      </c>
      <c r="J17" s="636">
        <f t="shared" si="4"/>
        <v>10317104.805</v>
      </c>
      <c r="K17" s="636">
        <f t="shared" si="0"/>
        <v>158685953.13999999</v>
      </c>
      <c r="L17" s="636">
        <f t="shared" si="1"/>
        <v>13570532.835000001</v>
      </c>
      <c r="M17" s="636">
        <f t="shared" si="2"/>
        <v>20317195.879999999</v>
      </c>
      <c r="N17" s="636">
        <f t="shared" si="3"/>
        <v>46799116.060000002</v>
      </c>
      <c r="P17" s="578"/>
      <c r="Q17" s="578"/>
      <c r="R17" s="578"/>
      <c r="S17" s="578"/>
      <c r="T17" s="578"/>
      <c r="V17" s="491"/>
      <c r="W17" s="491"/>
      <c r="X17" s="491"/>
      <c r="Y17" s="491"/>
      <c r="Z17" s="491"/>
      <c r="AA17" s="491"/>
      <c r="AB17" s="639"/>
      <c r="AC17" s="639"/>
      <c r="AD17" s="639"/>
      <c r="AE17" s="639"/>
      <c r="AF17" s="639"/>
    </row>
    <row r="18" spans="2:32" s="577" customFormat="1" ht="15" customHeight="1">
      <c r="B18" s="112" t="s">
        <v>751</v>
      </c>
      <c r="C18" s="637">
        <v>0</v>
      </c>
      <c r="D18" s="637">
        <v>0</v>
      </c>
      <c r="E18" s="637">
        <v>0</v>
      </c>
      <c r="F18" s="637">
        <v>0</v>
      </c>
      <c r="G18" s="637">
        <v>0</v>
      </c>
      <c r="H18" s="491"/>
      <c r="I18" s="112" t="s">
        <v>566</v>
      </c>
      <c r="J18" s="637">
        <f t="shared" si="4"/>
        <v>0</v>
      </c>
      <c r="K18" s="637">
        <f t="shared" si="0"/>
        <v>0</v>
      </c>
      <c r="L18" s="637">
        <f t="shared" si="1"/>
        <v>0</v>
      </c>
      <c r="M18" s="637">
        <f t="shared" si="2"/>
        <v>0</v>
      </c>
      <c r="N18" s="637">
        <f t="shared" si="3"/>
        <v>0</v>
      </c>
      <c r="P18" s="578"/>
      <c r="Q18" s="578"/>
      <c r="R18" s="578"/>
      <c r="S18" s="578"/>
      <c r="T18" s="578"/>
      <c r="V18" s="491"/>
      <c r="W18" s="491"/>
      <c r="X18" s="491"/>
      <c r="Y18" s="491"/>
      <c r="Z18" s="491"/>
      <c r="AA18" s="491"/>
      <c r="AB18" s="639"/>
      <c r="AC18" s="639"/>
      <c r="AD18" s="639"/>
      <c r="AE18" s="639"/>
      <c r="AF18" s="639"/>
    </row>
    <row r="19" spans="2:32" s="577" customFormat="1" ht="15" customHeight="1">
      <c r="B19" s="83" t="s">
        <v>569</v>
      </c>
      <c r="C19" s="561">
        <v>-715821.13300000003</v>
      </c>
      <c r="D19" s="561">
        <v>-8667794.0490000006</v>
      </c>
      <c r="E19" s="561">
        <v>-411441.745</v>
      </c>
      <c r="F19" s="561">
        <v>-630343.79500000004</v>
      </c>
      <c r="G19" s="561">
        <v>-544303.82999999996</v>
      </c>
      <c r="H19" s="491"/>
      <c r="I19" s="83" t="s">
        <v>568</v>
      </c>
      <c r="J19" s="625">
        <f t="shared" si="4"/>
        <v>-715821.13300000003</v>
      </c>
      <c r="K19" s="625">
        <f t="shared" si="0"/>
        <v>-8667794.0490000006</v>
      </c>
      <c r="L19" s="625">
        <f t="shared" si="1"/>
        <v>-411441.745</v>
      </c>
      <c r="M19" s="625">
        <f t="shared" si="2"/>
        <v>-630343.79500000004</v>
      </c>
      <c r="N19" s="625">
        <f t="shared" si="3"/>
        <v>-544303.82999999996</v>
      </c>
      <c r="P19" s="578"/>
      <c r="Q19" s="578"/>
      <c r="R19" s="578"/>
      <c r="S19" s="578"/>
      <c r="T19" s="578"/>
      <c r="V19" s="491"/>
      <c r="W19" s="491"/>
      <c r="X19" s="491"/>
      <c r="Y19" s="491"/>
      <c r="Z19" s="491"/>
      <c r="AA19" s="491"/>
      <c r="AB19" s="639"/>
      <c r="AC19" s="639"/>
      <c r="AD19" s="639"/>
      <c r="AE19" s="639"/>
      <c r="AF19" s="639"/>
    </row>
    <row r="20" spans="2:32" s="577" customFormat="1" ht="15" customHeight="1">
      <c r="B20" s="110" t="s">
        <v>570</v>
      </c>
      <c r="C20" s="564">
        <v>-35299.883000000002</v>
      </c>
      <c r="D20" s="564">
        <v>-910857.33600000001</v>
      </c>
      <c r="E20" s="564">
        <v>-16381.6</v>
      </c>
      <c r="F20" s="564">
        <v>-15433.13</v>
      </c>
      <c r="G20" s="564">
        <v>-69658.080000000002</v>
      </c>
      <c r="H20" s="491"/>
      <c r="I20" s="110" t="s">
        <v>570</v>
      </c>
      <c r="J20" s="626">
        <f t="shared" si="4"/>
        <v>-35299.883000000002</v>
      </c>
      <c r="K20" s="626">
        <f t="shared" si="0"/>
        <v>-910857.33600000001</v>
      </c>
      <c r="L20" s="626">
        <f t="shared" si="1"/>
        <v>-16381.6</v>
      </c>
      <c r="M20" s="626">
        <f t="shared" si="2"/>
        <v>-15433.13</v>
      </c>
      <c r="N20" s="626">
        <f t="shared" si="3"/>
        <v>-69658.080000000002</v>
      </c>
      <c r="P20" s="578"/>
      <c r="Q20" s="578"/>
      <c r="R20" s="578"/>
      <c r="S20" s="578"/>
      <c r="T20" s="578"/>
      <c r="V20" s="491"/>
      <c r="W20" s="491"/>
      <c r="X20" s="491"/>
      <c r="Y20" s="491"/>
      <c r="Z20" s="491"/>
      <c r="AA20" s="491"/>
      <c r="AB20" s="639"/>
      <c r="AC20" s="639"/>
      <c r="AD20" s="639"/>
      <c r="AE20" s="639"/>
      <c r="AF20" s="639"/>
    </row>
    <row r="21" spans="2:32" s="577" customFormat="1" ht="15" customHeight="1">
      <c r="B21" s="83" t="s">
        <v>572</v>
      </c>
      <c r="C21" s="561">
        <v>-651971.93900000001</v>
      </c>
      <c r="D21" s="561">
        <v>-4843257.9220000003</v>
      </c>
      <c r="E21" s="561">
        <v>-632047.70499999996</v>
      </c>
      <c r="F21" s="561">
        <v>-758440.09499999997</v>
      </c>
      <c r="G21" s="561">
        <v>-2214197.145</v>
      </c>
      <c r="H21" s="491"/>
      <c r="I21" s="83" t="s">
        <v>571</v>
      </c>
      <c r="J21" s="625">
        <f t="shared" si="4"/>
        <v>-651971.93900000001</v>
      </c>
      <c r="K21" s="625">
        <f t="shared" si="0"/>
        <v>-4843257.9220000003</v>
      </c>
      <c r="L21" s="625">
        <f t="shared" si="1"/>
        <v>-632047.70499999996</v>
      </c>
      <c r="M21" s="625">
        <f t="shared" si="2"/>
        <v>-758440.09499999997</v>
      </c>
      <c r="N21" s="625">
        <f t="shared" si="3"/>
        <v>-2214197.145</v>
      </c>
      <c r="P21" s="578"/>
      <c r="Q21" s="578"/>
      <c r="R21" s="578"/>
      <c r="S21" s="578"/>
      <c r="T21" s="578"/>
      <c r="V21" s="491"/>
      <c r="W21" s="491"/>
      <c r="X21" s="491"/>
      <c r="Y21" s="491"/>
      <c r="Z21" s="491"/>
      <c r="AA21" s="491"/>
      <c r="AB21" s="639"/>
      <c r="AC21" s="639"/>
      <c r="AD21" s="639"/>
      <c r="AE21" s="639"/>
      <c r="AF21" s="639"/>
    </row>
    <row r="22" spans="2:32" s="577" customFormat="1" ht="15" customHeight="1">
      <c r="B22" s="110" t="s">
        <v>574</v>
      </c>
      <c r="C22" s="564">
        <v>342647.359</v>
      </c>
      <c r="D22" s="564">
        <v>-2109010.3539999998</v>
      </c>
      <c r="E22" s="564">
        <v>-107601.08500000001</v>
      </c>
      <c r="F22" s="564">
        <v>-23132.945</v>
      </c>
      <c r="G22" s="564">
        <v>-1056215.655</v>
      </c>
      <c r="H22" s="491"/>
      <c r="I22" s="110" t="s">
        <v>573</v>
      </c>
      <c r="J22" s="626">
        <f t="shared" si="4"/>
        <v>342647.359</v>
      </c>
      <c r="K22" s="626">
        <f t="shared" si="0"/>
        <v>-2109010.3539999998</v>
      </c>
      <c r="L22" s="626">
        <f t="shared" si="1"/>
        <v>-107601.08500000001</v>
      </c>
      <c r="M22" s="626">
        <f t="shared" si="2"/>
        <v>-23132.945</v>
      </c>
      <c r="N22" s="626">
        <f t="shared" si="3"/>
        <v>-1056215.655</v>
      </c>
      <c r="P22" s="578"/>
      <c r="Q22" s="578"/>
      <c r="R22" s="578"/>
      <c r="S22" s="578"/>
      <c r="T22" s="578"/>
      <c r="V22" s="491"/>
      <c r="W22" s="491"/>
      <c r="X22" s="491"/>
      <c r="Y22" s="491"/>
      <c r="Z22" s="491"/>
      <c r="AA22" s="491"/>
      <c r="AB22" s="639"/>
      <c r="AC22" s="639"/>
      <c r="AD22" s="639"/>
      <c r="AE22" s="639"/>
      <c r="AF22" s="639"/>
    </row>
    <row r="23" spans="2:32" s="577" customFormat="1" ht="15" customHeight="1">
      <c r="B23" s="83" t="s">
        <v>171</v>
      </c>
      <c r="C23" s="561">
        <v>-1060445.5970000001</v>
      </c>
      <c r="D23" s="561">
        <v>-16530919.662</v>
      </c>
      <c r="E23" s="561">
        <v>-1167472.135</v>
      </c>
      <c r="F23" s="561">
        <v>-1427349.9650000001</v>
      </c>
      <c r="G23" s="561">
        <v>-3884374.71</v>
      </c>
      <c r="H23" s="491"/>
      <c r="I23" s="83" t="s">
        <v>1081</v>
      </c>
      <c r="J23" s="625">
        <f t="shared" si="4"/>
        <v>-1060445.5970000001</v>
      </c>
      <c r="K23" s="625">
        <f t="shared" si="0"/>
        <v>-16530919.662</v>
      </c>
      <c r="L23" s="625">
        <f t="shared" si="1"/>
        <v>-1167472.135</v>
      </c>
      <c r="M23" s="625">
        <f t="shared" si="2"/>
        <v>-1427349.9650000001</v>
      </c>
      <c r="N23" s="625">
        <f t="shared" si="3"/>
        <v>-3884374.71</v>
      </c>
      <c r="P23" s="578"/>
      <c r="Q23" s="578"/>
      <c r="R23" s="578"/>
      <c r="S23" s="578"/>
      <c r="T23" s="578"/>
      <c r="V23" s="491"/>
      <c r="W23" s="491"/>
      <c r="X23" s="491"/>
      <c r="Y23" s="491"/>
      <c r="Z23" s="491"/>
      <c r="AA23" s="491"/>
      <c r="AB23" s="639"/>
      <c r="AC23" s="639"/>
      <c r="AD23" s="639"/>
      <c r="AE23" s="639"/>
      <c r="AF23" s="639"/>
    </row>
    <row r="24" spans="2:32" s="577" customFormat="1" ht="15" customHeight="1">
      <c r="B24" s="110" t="s">
        <v>174</v>
      </c>
      <c r="C24" s="564">
        <v>-942840.90399999998</v>
      </c>
      <c r="D24" s="564">
        <v>-27735781.579</v>
      </c>
      <c r="E24" s="564">
        <v>-1360823.33</v>
      </c>
      <c r="F24" s="564">
        <v>-2329078.0150000001</v>
      </c>
      <c r="G24" s="564">
        <v>-6490972.3849999998</v>
      </c>
      <c r="H24" s="491"/>
      <c r="I24" s="110" t="s">
        <v>196</v>
      </c>
      <c r="J24" s="626">
        <f t="shared" si="4"/>
        <v>-942840.90399999998</v>
      </c>
      <c r="K24" s="626">
        <f t="shared" si="0"/>
        <v>-27735781.579</v>
      </c>
      <c r="L24" s="626">
        <f t="shared" si="1"/>
        <v>-1360823.33</v>
      </c>
      <c r="M24" s="626">
        <f t="shared" si="2"/>
        <v>-2329078.0150000001</v>
      </c>
      <c r="N24" s="626">
        <f t="shared" si="3"/>
        <v>-6490972.3849999998</v>
      </c>
      <c r="P24" s="578"/>
      <c r="Q24" s="578"/>
      <c r="R24" s="578"/>
      <c r="S24" s="578"/>
      <c r="T24" s="578"/>
      <c r="V24" s="491"/>
      <c r="W24" s="491"/>
      <c r="X24" s="491"/>
      <c r="Y24" s="491"/>
      <c r="Z24" s="491"/>
      <c r="AA24" s="491"/>
      <c r="AB24" s="639"/>
      <c r="AC24" s="639"/>
      <c r="AD24" s="639"/>
      <c r="AE24" s="639"/>
      <c r="AF24" s="639"/>
    </row>
    <row r="25" spans="2:32" s="577" customFormat="1" ht="15" customHeight="1">
      <c r="B25" s="590" t="s">
        <v>1078</v>
      </c>
      <c r="C25" s="549">
        <v>-2003286.5009999999</v>
      </c>
      <c r="D25" s="549">
        <v>-44266701.240999997</v>
      </c>
      <c r="E25" s="549">
        <v>-2528295.4649999999</v>
      </c>
      <c r="F25" s="549">
        <v>-3756427.98</v>
      </c>
      <c r="G25" s="549">
        <v>-10375347.095000001</v>
      </c>
      <c r="H25" s="491"/>
      <c r="I25" s="590" t="s">
        <v>194</v>
      </c>
      <c r="J25" s="627">
        <f t="shared" si="4"/>
        <v>-2003286.5009999999</v>
      </c>
      <c r="K25" s="627">
        <f t="shared" si="0"/>
        <v>-44266701.240999997</v>
      </c>
      <c r="L25" s="627">
        <f t="shared" si="1"/>
        <v>-2528295.4649999999</v>
      </c>
      <c r="M25" s="627">
        <f t="shared" si="2"/>
        <v>-3756427.98</v>
      </c>
      <c r="N25" s="627">
        <f t="shared" si="3"/>
        <v>-10375347.095000001</v>
      </c>
      <c r="P25" s="578"/>
      <c r="Q25" s="578"/>
      <c r="R25" s="578"/>
      <c r="S25" s="578"/>
      <c r="T25" s="578"/>
      <c r="V25" s="491"/>
      <c r="W25" s="491"/>
      <c r="X25" s="491"/>
      <c r="Y25" s="491"/>
      <c r="Z25" s="491"/>
      <c r="AA25" s="491"/>
      <c r="AB25" s="639"/>
      <c r="AC25" s="639"/>
      <c r="AD25" s="639"/>
      <c r="AE25" s="639"/>
      <c r="AF25" s="639"/>
    </row>
    <row r="26" spans="2:32" s="577" customFormat="1" ht="15" customHeight="1">
      <c r="B26" s="112" t="s">
        <v>580</v>
      </c>
      <c r="C26" s="544">
        <v>8313818.3030000003</v>
      </c>
      <c r="D26" s="544">
        <v>114419251.898</v>
      </c>
      <c r="E26" s="544">
        <v>11042237.369999999</v>
      </c>
      <c r="F26" s="544">
        <v>16560767.9</v>
      </c>
      <c r="G26" s="544">
        <v>36423768.965000004</v>
      </c>
      <c r="H26" s="491"/>
      <c r="I26" s="112" t="s">
        <v>579</v>
      </c>
      <c r="J26" s="629">
        <f t="shared" si="4"/>
        <v>8313818.3030000003</v>
      </c>
      <c r="K26" s="629">
        <f t="shared" si="0"/>
        <v>114419251.898</v>
      </c>
      <c r="L26" s="629">
        <f t="shared" si="1"/>
        <v>11042237.369999999</v>
      </c>
      <c r="M26" s="629">
        <f t="shared" si="2"/>
        <v>16560767.9</v>
      </c>
      <c r="N26" s="629">
        <f t="shared" si="3"/>
        <v>36423768.965000004</v>
      </c>
      <c r="P26" s="578"/>
      <c r="Q26" s="578"/>
      <c r="R26" s="578"/>
      <c r="S26" s="578"/>
      <c r="T26" s="578"/>
      <c r="V26" s="491"/>
      <c r="W26" s="491"/>
      <c r="X26" s="491"/>
      <c r="Y26" s="491"/>
      <c r="Z26" s="491"/>
      <c r="AA26" s="491"/>
      <c r="AB26" s="639"/>
      <c r="AC26" s="639"/>
      <c r="AD26" s="639"/>
      <c r="AE26" s="639"/>
      <c r="AF26" s="639"/>
    </row>
    <row r="27" spans="2:32" s="577" customFormat="1">
      <c r="B27" s="83" t="s">
        <v>176</v>
      </c>
      <c r="C27" s="635">
        <v>0</v>
      </c>
      <c r="D27" s="635">
        <v>0</v>
      </c>
      <c r="E27" s="635">
        <v>0</v>
      </c>
      <c r="F27" s="635">
        <v>0</v>
      </c>
      <c r="G27" s="635">
        <v>0</v>
      </c>
      <c r="H27" s="491"/>
      <c r="I27" s="83" t="s">
        <v>197</v>
      </c>
      <c r="J27" s="635">
        <f t="shared" si="4"/>
        <v>0</v>
      </c>
      <c r="K27" s="635">
        <f t="shared" si="0"/>
        <v>0</v>
      </c>
      <c r="L27" s="635">
        <f t="shared" si="1"/>
        <v>0</v>
      </c>
      <c r="M27" s="635">
        <f t="shared" si="2"/>
        <v>0</v>
      </c>
      <c r="N27" s="635">
        <f t="shared" si="3"/>
        <v>0</v>
      </c>
      <c r="P27" s="578"/>
      <c r="Q27" s="578"/>
      <c r="R27" s="578"/>
      <c r="S27" s="578"/>
      <c r="T27" s="578"/>
      <c r="V27" s="491"/>
      <c r="W27" s="491"/>
      <c r="X27" s="491"/>
      <c r="Y27" s="491"/>
      <c r="Z27" s="491"/>
      <c r="AA27" s="491"/>
      <c r="AB27" s="639"/>
      <c r="AC27" s="639"/>
      <c r="AD27" s="639"/>
      <c r="AE27" s="639"/>
      <c r="AF27" s="639"/>
    </row>
    <row r="28" spans="2:32" s="577" customFormat="1">
      <c r="B28" s="110" t="s">
        <v>584</v>
      </c>
      <c r="C28" s="564">
        <v>278859.674</v>
      </c>
      <c r="D28" s="564">
        <v>5278550.7640000004</v>
      </c>
      <c r="E28" s="564">
        <v>441667.745</v>
      </c>
      <c r="F28" s="564">
        <v>639582.06999999995</v>
      </c>
      <c r="G28" s="564">
        <v>6044316.0300000003</v>
      </c>
      <c r="H28" s="491"/>
      <c r="I28" s="110" t="s">
        <v>583</v>
      </c>
      <c r="J28" s="626">
        <f t="shared" si="4"/>
        <v>278859.674</v>
      </c>
      <c r="K28" s="626">
        <f t="shared" si="0"/>
        <v>5278550.7640000004</v>
      </c>
      <c r="L28" s="626">
        <f t="shared" si="1"/>
        <v>441667.745</v>
      </c>
      <c r="M28" s="626">
        <f t="shared" si="2"/>
        <v>639582.06999999995</v>
      </c>
      <c r="N28" s="626">
        <f t="shared" si="3"/>
        <v>6044316.0300000003</v>
      </c>
      <c r="P28" s="578"/>
      <c r="Q28" s="578"/>
      <c r="R28" s="578"/>
      <c r="S28" s="578"/>
      <c r="T28" s="578"/>
      <c r="V28" s="491"/>
      <c r="W28" s="491"/>
      <c r="X28" s="491"/>
      <c r="Y28" s="491"/>
      <c r="Z28" s="491"/>
      <c r="AA28" s="491"/>
      <c r="AB28" s="639"/>
      <c r="AC28" s="639"/>
      <c r="AD28" s="639"/>
      <c r="AE28" s="639"/>
      <c r="AF28" s="639"/>
    </row>
    <row r="29" spans="2:32" s="577" customFormat="1">
      <c r="B29" s="83" t="s">
        <v>588</v>
      </c>
      <c r="C29" s="561">
        <v>-11988.040999999999</v>
      </c>
      <c r="D29" s="561">
        <v>-40156993.384999998</v>
      </c>
      <c r="E29" s="561">
        <v>-4956874.71</v>
      </c>
      <c r="F29" s="561">
        <v>-8222216.5800000001</v>
      </c>
      <c r="G29" s="561">
        <v>-25031210.030000001</v>
      </c>
      <c r="H29" s="491"/>
      <c r="I29" s="83" t="s">
        <v>587</v>
      </c>
      <c r="J29" s="625">
        <f t="shared" si="4"/>
        <v>-11988.040999999999</v>
      </c>
      <c r="K29" s="625">
        <f t="shared" si="0"/>
        <v>-40156993.384999998</v>
      </c>
      <c r="L29" s="625">
        <f t="shared" si="1"/>
        <v>-4956874.71</v>
      </c>
      <c r="M29" s="625">
        <f t="shared" si="2"/>
        <v>-8222216.5800000001</v>
      </c>
      <c r="N29" s="625">
        <f t="shared" si="3"/>
        <v>-25031210.030000001</v>
      </c>
      <c r="P29" s="578"/>
      <c r="Q29" s="578"/>
      <c r="R29" s="578"/>
      <c r="S29" s="578"/>
      <c r="T29" s="578"/>
      <c r="V29" s="491"/>
      <c r="W29" s="491"/>
      <c r="X29" s="491"/>
      <c r="Y29" s="491"/>
      <c r="Z29" s="491"/>
      <c r="AA29" s="491"/>
      <c r="AB29" s="639"/>
      <c r="AC29" s="639"/>
      <c r="AD29" s="639"/>
      <c r="AE29" s="639"/>
      <c r="AF29" s="639"/>
    </row>
    <row r="30" spans="2:32" s="510" customFormat="1">
      <c r="B30" s="610" t="s">
        <v>612</v>
      </c>
      <c r="C30" s="632">
        <v>266871.63299999997</v>
      </c>
      <c r="D30" s="632">
        <v>-34878442.620999999</v>
      </c>
      <c r="E30" s="632">
        <v>-4515206.9649999999</v>
      </c>
      <c r="F30" s="632">
        <v>-7582634.5099999998</v>
      </c>
      <c r="G30" s="632">
        <v>-18986894</v>
      </c>
      <c r="H30" s="491"/>
      <c r="I30" s="610" t="s">
        <v>198</v>
      </c>
      <c r="J30" s="638">
        <f t="shared" si="4"/>
        <v>266871.63299999997</v>
      </c>
      <c r="K30" s="638">
        <f t="shared" si="0"/>
        <v>-34878442.620999999</v>
      </c>
      <c r="L30" s="638">
        <f t="shared" si="1"/>
        <v>-4515206.9649999999</v>
      </c>
      <c r="M30" s="638">
        <f t="shared" si="2"/>
        <v>-7582634.5099999998</v>
      </c>
      <c r="N30" s="638">
        <f t="shared" si="3"/>
        <v>-18986894</v>
      </c>
      <c r="P30" s="578"/>
      <c r="Q30" s="578"/>
      <c r="R30" s="578"/>
      <c r="S30" s="578"/>
      <c r="T30" s="578"/>
      <c r="V30" s="491"/>
      <c r="W30" s="491"/>
      <c r="X30" s="491"/>
      <c r="Y30" s="491"/>
      <c r="Z30" s="491"/>
      <c r="AA30" s="491"/>
      <c r="AB30" s="639"/>
      <c r="AC30" s="639"/>
      <c r="AD30" s="639"/>
      <c r="AE30" s="639"/>
      <c r="AF30" s="639"/>
    </row>
    <row r="31" spans="2:32" s="577" customFormat="1">
      <c r="B31" s="112" t="s">
        <v>614</v>
      </c>
      <c r="C31" s="544">
        <v>8580689.9360000007</v>
      </c>
      <c r="D31" s="544">
        <v>79540809.276999995</v>
      </c>
      <c r="E31" s="544">
        <v>6527030.4050000003</v>
      </c>
      <c r="F31" s="544">
        <v>8978133.3900000006</v>
      </c>
      <c r="G31" s="544">
        <v>17436874.965</v>
      </c>
      <c r="H31" s="491"/>
      <c r="I31" s="112" t="s">
        <v>613</v>
      </c>
      <c r="J31" s="629">
        <f t="shared" si="4"/>
        <v>8580689.9360000007</v>
      </c>
      <c r="K31" s="629">
        <f t="shared" si="0"/>
        <v>79540809.276999995</v>
      </c>
      <c r="L31" s="629">
        <f t="shared" si="1"/>
        <v>6527030.4050000003</v>
      </c>
      <c r="M31" s="629">
        <f t="shared" si="2"/>
        <v>8978133.3900000006</v>
      </c>
      <c r="N31" s="629">
        <f t="shared" si="3"/>
        <v>17436874.965</v>
      </c>
      <c r="P31" s="578"/>
      <c r="Q31" s="578"/>
      <c r="R31" s="578"/>
      <c r="S31" s="578"/>
      <c r="T31" s="578"/>
      <c r="V31" s="491"/>
      <c r="W31" s="491"/>
      <c r="X31" s="491"/>
      <c r="Y31" s="491"/>
      <c r="Z31" s="491"/>
      <c r="AA31" s="491"/>
      <c r="AB31" s="639"/>
      <c r="AC31" s="639"/>
      <c r="AD31" s="639"/>
      <c r="AE31" s="639"/>
      <c r="AF31" s="639"/>
    </row>
    <row r="32" spans="2:32" s="577" customFormat="1">
      <c r="B32" s="584" t="s">
        <v>242</v>
      </c>
      <c r="C32" s="549">
        <v>-405094.30599999998</v>
      </c>
      <c r="D32" s="549">
        <v>-7503760.415</v>
      </c>
      <c r="E32" s="549">
        <v>1096482.79</v>
      </c>
      <c r="F32" s="549">
        <v>2033944.56</v>
      </c>
      <c r="G32" s="549">
        <v>-4738537.4950000001</v>
      </c>
      <c r="H32" s="491"/>
      <c r="I32" s="584" t="s">
        <v>200</v>
      </c>
      <c r="J32" s="627">
        <f t="shared" si="4"/>
        <v>-405094.30599999998</v>
      </c>
      <c r="K32" s="627">
        <f t="shared" si="0"/>
        <v>-7503760.415</v>
      </c>
      <c r="L32" s="627">
        <f t="shared" si="1"/>
        <v>1096482.79</v>
      </c>
      <c r="M32" s="627">
        <f t="shared" si="2"/>
        <v>2033944.56</v>
      </c>
      <c r="N32" s="627">
        <f t="shared" si="3"/>
        <v>-4738537.4950000001</v>
      </c>
      <c r="P32" s="578"/>
      <c r="Q32" s="578"/>
      <c r="R32" s="578"/>
      <c r="S32" s="578"/>
      <c r="T32" s="578"/>
      <c r="V32" s="491"/>
      <c r="W32" s="491"/>
      <c r="X32" s="491"/>
      <c r="Y32" s="491"/>
      <c r="Z32" s="491"/>
      <c r="AA32" s="491"/>
      <c r="AB32" s="639"/>
      <c r="AC32" s="639"/>
      <c r="AD32" s="639"/>
      <c r="AE32" s="639"/>
      <c r="AF32" s="639"/>
    </row>
    <row r="33" spans="2:32" s="577" customFormat="1">
      <c r="B33" s="112" t="s">
        <v>616</v>
      </c>
      <c r="C33" s="544">
        <v>8175595.6289999997</v>
      </c>
      <c r="D33" s="544">
        <v>72037048.861000001</v>
      </c>
      <c r="E33" s="544">
        <v>7623513.1950000003</v>
      </c>
      <c r="F33" s="544">
        <v>11012077.949999999</v>
      </c>
      <c r="G33" s="544">
        <v>12698337.470000001</v>
      </c>
      <c r="H33" s="491"/>
      <c r="I33" s="112" t="s">
        <v>615</v>
      </c>
      <c r="J33" s="629">
        <f t="shared" si="4"/>
        <v>8175595.6289999997</v>
      </c>
      <c r="K33" s="629">
        <f t="shared" si="0"/>
        <v>72037048.861000001</v>
      </c>
      <c r="L33" s="629">
        <f t="shared" si="1"/>
        <v>7623513.1950000003</v>
      </c>
      <c r="M33" s="629">
        <f t="shared" si="2"/>
        <v>11012077.949999999</v>
      </c>
      <c r="N33" s="629">
        <f t="shared" si="3"/>
        <v>12698337.470000001</v>
      </c>
      <c r="P33" s="578"/>
      <c r="Q33" s="578"/>
      <c r="R33" s="578"/>
      <c r="S33" s="578"/>
      <c r="T33" s="578"/>
      <c r="V33" s="491"/>
      <c r="W33" s="491"/>
      <c r="X33" s="491"/>
      <c r="Y33" s="491"/>
      <c r="Z33" s="491"/>
      <c r="AA33" s="491"/>
      <c r="AB33" s="639"/>
      <c r="AC33" s="639"/>
      <c r="AD33" s="639"/>
      <c r="AE33" s="639"/>
      <c r="AF33" s="639"/>
    </row>
    <row r="34" spans="2:32" s="577" customFormat="1">
      <c r="B34" s="584" t="s">
        <v>172</v>
      </c>
      <c r="C34" s="549">
        <v>9256659.2070000004</v>
      </c>
      <c r="D34" s="549">
        <v>142155033.477</v>
      </c>
      <c r="E34" s="549">
        <v>12403060.699999999</v>
      </c>
      <c r="F34" s="549">
        <v>18889845.914999999</v>
      </c>
      <c r="G34" s="549">
        <v>42914741.350000001</v>
      </c>
      <c r="H34" s="491"/>
      <c r="I34" s="584" t="s">
        <v>172</v>
      </c>
      <c r="J34" s="627">
        <f t="shared" si="4"/>
        <v>9256659.2070000004</v>
      </c>
      <c r="K34" s="627">
        <f t="shared" si="0"/>
        <v>142155033.477</v>
      </c>
      <c r="L34" s="627">
        <f t="shared" si="1"/>
        <v>12403060.699999999</v>
      </c>
      <c r="M34" s="627">
        <f t="shared" si="2"/>
        <v>18889845.914999999</v>
      </c>
      <c r="N34" s="627">
        <f t="shared" si="3"/>
        <v>42914741.350000001</v>
      </c>
      <c r="P34" s="578"/>
      <c r="Q34" s="578"/>
      <c r="R34" s="578"/>
      <c r="S34" s="578"/>
      <c r="T34" s="578"/>
      <c r="V34" s="491"/>
      <c r="W34" s="491"/>
      <c r="X34" s="491"/>
      <c r="Y34" s="491"/>
      <c r="Z34" s="491"/>
      <c r="AA34" s="491"/>
      <c r="AB34" s="639"/>
      <c r="AC34" s="639"/>
      <c r="AD34" s="639"/>
      <c r="AE34" s="639"/>
      <c r="AF34" s="639"/>
    </row>
    <row r="35" spans="2:32" s="577" customFormat="1">
      <c r="B35" s="112" t="s">
        <v>244</v>
      </c>
      <c r="C35" s="609">
        <v>0.89700000000000002</v>
      </c>
      <c r="D35" s="609">
        <v>0.89500000000000002</v>
      </c>
      <c r="E35" s="609">
        <v>0.91300000000000003</v>
      </c>
      <c r="F35" s="609">
        <v>0.92900000000000005</v>
      </c>
      <c r="G35" s="609">
        <v>0.91600000000000004</v>
      </c>
      <c r="H35" s="622"/>
      <c r="I35" s="112" t="s">
        <v>195</v>
      </c>
      <c r="J35" s="609">
        <f t="shared" si="4"/>
        <v>0.89700000000000002</v>
      </c>
      <c r="K35" s="609">
        <f t="shared" si="0"/>
        <v>0.89500000000000002</v>
      </c>
      <c r="L35" s="609">
        <f t="shared" si="1"/>
        <v>0.91300000000000003</v>
      </c>
      <c r="M35" s="609">
        <f t="shared" si="2"/>
        <v>0.92900000000000005</v>
      </c>
      <c r="N35" s="609">
        <f t="shared" si="3"/>
        <v>0.91600000000000004</v>
      </c>
      <c r="P35" s="578"/>
      <c r="Q35" s="578"/>
      <c r="R35" s="578"/>
      <c r="S35" s="578"/>
      <c r="T35" s="578"/>
    </row>
    <row r="36" spans="2:32">
      <c r="C36" s="491"/>
      <c r="D36" s="491"/>
      <c r="E36" s="491"/>
      <c r="F36" s="491"/>
      <c r="G36" s="491"/>
      <c r="H36"/>
      <c r="I36"/>
      <c r="J36"/>
      <c r="K36"/>
      <c r="L36"/>
      <c r="M36"/>
      <c r="N36"/>
      <c r="P36" s="578"/>
      <c r="Q36" s="578"/>
      <c r="R36" s="578"/>
      <c r="S36" s="578"/>
      <c r="T36" s="578"/>
    </row>
    <row r="37" spans="2:32" ht="15.75">
      <c r="B37" s="575">
        <f>B108</f>
        <v>2025</v>
      </c>
      <c r="C37" s="576"/>
      <c r="D37" s="576"/>
      <c r="E37" s="576"/>
      <c r="F37" s="576"/>
      <c r="G37" s="576"/>
      <c r="I37" s="575">
        <f>B37</f>
        <v>2025</v>
      </c>
      <c r="J37" s="43"/>
      <c r="K37" s="43"/>
      <c r="L37" s="43"/>
      <c r="M37" s="43"/>
      <c r="N37" s="43"/>
      <c r="P37" s="578"/>
      <c r="Q37" s="578"/>
      <c r="R37" s="578"/>
      <c r="S37" s="578"/>
      <c r="T37" s="578"/>
    </row>
    <row r="38" spans="2:32">
      <c r="C38" s="574"/>
      <c r="D38" s="574"/>
      <c r="E38" s="574"/>
      <c r="F38" s="574"/>
      <c r="G38" s="574"/>
      <c r="H38"/>
      <c r="I38" s="554"/>
      <c r="J38" s="1"/>
      <c r="K38" s="1"/>
      <c r="L38" s="1"/>
      <c r="M38" s="1"/>
      <c r="N38" s="1"/>
      <c r="P38" s="578"/>
      <c r="Q38" s="578"/>
      <c r="R38" s="578"/>
      <c r="S38" s="578"/>
      <c r="T38" s="578"/>
    </row>
    <row r="39" spans="2:32">
      <c r="B39" s="106" t="s">
        <v>1084</v>
      </c>
      <c r="C39" s="608" t="s">
        <v>276</v>
      </c>
      <c r="D39" s="608" t="s">
        <v>1076</v>
      </c>
      <c r="E39" s="608" t="s">
        <v>277</v>
      </c>
      <c r="F39" s="608" t="s">
        <v>278</v>
      </c>
      <c r="G39" s="607" t="s">
        <v>294</v>
      </c>
      <c r="H39" s="89"/>
      <c r="I39" s="106" t="s">
        <v>1083</v>
      </c>
      <c r="J39" s="608" t="s">
        <v>276</v>
      </c>
      <c r="K39" s="608" t="s">
        <v>1076</v>
      </c>
      <c r="L39" s="608" t="s">
        <v>277</v>
      </c>
      <c r="M39" s="608" t="s">
        <v>278</v>
      </c>
      <c r="N39" s="607" t="s">
        <v>294</v>
      </c>
      <c r="P39" s="578"/>
      <c r="Q39" s="578"/>
      <c r="R39" s="578"/>
      <c r="S39" s="578"/>
      <c r="T39" s="578"/>
    </row>
    <row r="40" spans="2:32" ht="15" customHeight="1">
      <c r="B40" s="554" t="s">
        <v>556</v>
      </c>
      <c r="C40" s="606"/>
      <c r="D40" s="606"/>
      <c r="E40" s="606"/>
      <c r="F40" s="606"/>
      <c r="G40" s="606"/>
      <c r="H40"/>
      <c r="I40" s="554" t="s">
        <v>555</v>
      </c>
      <c r="J40" s="606"/>
      <c r="K40" s="606"/>
      <c r="L40" s="606"/>
      <c r="M40" s="606"/>
      <c r="N40" s="606"/>
    </row>
    <row r="41" spans="2:32" ht="15" customHeight="1">
      <c r="B41" s="558" t="s">
        <v>165</v>
      </c>
      <c r="C41" s="564">
        <v>43368163.78835763</v>
      </c>
      <c r="D41" s="564">
        <v>674855863.17286456</v>
      </c>
      <c r="E41" s="564">
        <v>58422769.469999991</v>
      </c>
      <c r="F41" s="564">
        <v>87685830.180000007</v>
      </c>
      <c r="G41" s="564">
        <v>208981387.07500002</v>
      </c>
      <c r="H41" s="597"/>
      <c r="I41" s="556" t="s">
        <v>226</v>
      </c>
      <c r="J41" s="564">
        <f t="shared" ref="J41:J62" si="5">C41</f>
        <v>43368163.78835763</v>
      </c>
      <c r="K41" s="564">
        <f t="shared" ref="K41:K62" si="6">D41</f>
        <v>674855863.17286456</v>
      </c>
      <c r="L41" s="564">
        <f t="shared" ref="L41:L62" si="7">E41</f>
        <v>58422769.469999991</v>
      </c>
      <c r="M41" s="564">
        <f t="shared" ref="M41:M62" si="8">F41</f>
        <v>87685830.180000007</v>
      </c>
      <c r="N41" s="564">
        <f t="shared" ref="N41:N62" si="9">G41</f>
        <v>208981387.07500002</v>
      </c>
    </row>
    <row r="42" spans="2:32" ht="15" customHeight="1">
      <c r="B42" s="563" t="s">
        <v>166</v>
      </c>
      <c r="C42" s="561">
        <v>-141045.57963773</v>
      </c>
      <c r="D42" s="561">
        <v>-2053602.3753924</v>
      </c>
      <c r="E42" s="561">
        <v>-1083.8899999999976</v>
      </c>
      <c r="F42" s="561">
        <v>-447908.42999999993</v>
      </c>
      <c r="G42" s="561">
        <v>0</v>
      </c>
      <c r="H42" s="597"/>
      <c r="I42" s="562" t="s">
        <v>189</v>
      </c>
      <c r="J42" s="561">
        <f t="shared" si="5"/>
        <v>-141045.57963773</v>
      </c>
      <c r="K42" s="561">
        <f t="shared" si="6"/>
        <v>-2053602.3753924</v>
      </c>
      <c r="L42" s="561">
        <f t="shared" si="7"/>
        <v>-1083.8899999999976</v>
      </c>
      <c r="M42" s="561">
        <f t="shared" si="8"/>
        <v>-447908.42999999993</v>
      </c>
      <c r="N42" s="561">
        <f t="shared" si="9"/>
        <v>0</v>
      </c>
    </row>
    <row r="43" spans="2:32" ht="15" customHeight="1">
      <c r="B43" s="548" t="s">
        <v>562</v>
      </c>
      <c r="C43" s="544">
        <v>43227118.208719902</v>
      </c>
      <c r="D43" s="544">
        <v>672802260.79747212</v>
      </c>
      <c r="E43" s="544">
        <v>58421685.579999991</v>
      </c>
      <c r="F43" s="544">
        <v>87237921.75</v>
      </c>
      <c r="G43" s="544">
        <v>208981387.07500002</v>
      </c>
      <c r="H43" s="597"/>
      <c r="I43" s="547" t="s">
        <v>561</v>
      </c>
      <c r="J43" s="544">
        <f t="shared" si="5"/>
        <v>43227118.208719902</v>
      </c>
      <c r="K43" s="544">
        <f t="shared" si="6"/>
        <v>672802260.79747212</v>
      </c>
      <c r="L43" s="544">
        <f t="shared" si="7"/>
        <v>58421685.579999991</v>
      </c>
      <c r="M43" s="544">
        <f t="shared" si="8"/>
        <v>87237921.75</v>
      </c>
      <c r="N43" s="544">
        <f t="shared" si="9"/>
        <v>208981387.07500002</v>
      </c>
    </row>
    <row r="44" spans="2:32" ht="15" customHeight="1">
      <c r="B44" s="563" t="s">
        <v>214</v>
      </c>
      <c r="C44" s="561">
        <v>-1635306.6694121398</v>
      </c>
      <c r="D44" s="561">
        <v>-35909519.513488695</v>
      </c>
      <c r="E44" s="561">
        <v>-5346435.88</v>
      </c>
      <c r="F44" s="561">
        <v>-8218033.9849999985</v>
      </c>
      <c r="G44" s="561">
        <v>-19330778.454999994</v>
      </c>
      <c r="H44" s="597"/>
      <c r="I44" s="562" t="s">
        <v>213</v>
      </c>
      <c r="J44" s="561">
        <f t="shared" si="5"/>
        <v>-1635306.6694121398</v>
      </c>
      <c r="K44" s="561">
        <f t="shared" si="6"/>
        <v>-35909519.513488695</v>
      </c>
      <c r="L44" s="561">
        <f t="shared" si="7"/>
        <v>-5346435.88</v>
      </c>
      <c r="M44" s="561">
        <f t="shared" si="8"/>
        <v>-8218033.9849999985</v>
      </c>
      <c r="N44" s="561">
        <f t="shared" si="9"/>
        <v>-19330778.454999994</v>
      </c>
    </row>
    <row r="45" spans="2:32" ht="15" customHeight="1">
      <c r="B45" s="558" t="s">
        <v>216</v>
      </c>
      <c r="C45" s="557">
        <v>0</v>
      </c>
      <c r="D45" s="557">
        <v>0</v>
      </c>
      <c r="E45" s="557">
        <v>0</v>
      </c>
      <c r="F45" s="557">
        <v>0</v>
      </c>
      <c r="G45" s="557">
        <v>0</v>
      </c>
      <c r="H45" s="597"/>
      <c r="I45" s="556" t="s">
        <v>216</v>
      </c>
      <c r="J45" s="555">
        <f t="shared" si="5"/>
        <v>0</v>
      </c>
      <c r="K45" s="555">
        <f t="shared" si="6"/>
        <v>0</v>
      </c>
      <c r="L45" s="555">
        <f t="shared" si="7"/>
        <v>0</v>
      </c>
      <c r="M45" s="555">
        <f t="shared" si="8"/>
        <v>0</v>
      </c>
      <c r="N45" s="555">
        <f t="shared" si="9"/>
        <v>0</v>
      </c>
    </row>
    <row r="46" spans="2:32" ht="15" customHeight="1">
      <c r="B46" s="563" t="s">
        <v>217</v>
      </c>
      <c r="C46" s="602">
        <v>-8812.89251797</v>
      </c>
      <c r="D46" s="602">
        <v>0</v>
      </c>
      <c r="E46" s="602">
        <v>0</v>
      </c>
      <c r="F46" s="602">
        <v>0</v>
      </c>
      <c r="G46" s="602">
        <v>0</v>
      </c>
      <c r="H46" s="597"/>
      <c r="I46" s="562" t="s">
        <v>217</v>
      </c>
      <c r="J46" s="601">
        <f t="shared" si="5"/>
        <v>-8812.89251797</v>
      </c>
      <c r="K46" s="601">
        <f t="shared" si="6"/>
        <v>0</v>
      </c>
      <c r="L46" s="601">
        <f t="shared" si="7"/>
        <v>0</v>
      </c>
      <c r="M46" s="601">
        <f t="shared" si="8"/>
        <v>0</v>
      </c>
      <c r="N46" s="601">
        <f t="shared" si="9"/>
        <v>0</v>
      </c>
    </row>
    <row r="47" spans="2:32" ht="15" customHeight="1">
      <c r="B47" s="558" t="s">
        <v>219</v>
      </c>
      <c r="C47" s="564">
        <v>-1910884.7988740399</v>
      </c>
      <c r="D47" s="564">
        <v>-19287210.635207202</v>
      </c>
      <c r="E47" s="564">
        <v>-724618.6</v>
      </c>
      <c r="F47" s="564">
        <v>-1089646.9300000002</v>
      </c>
      <c r="G47" s="564">
        <v>-2602454.7549999999</v>
      </c>
      <c r="H47" s="597"/>
      <c r="I47" s="556" t="s">
        <v>563</v>
      </c>
      <c r="J47" s="564">
        <f t="shared" si="5"/>
        <v>-1910884.7988740399</v>
      </c>
      <c r="K47" s="564">
        <f t="shared" si="6"/>
        <v>-19287210.635207202</v>
      </c>
      <c r="L47" s="564">
        <f t="shared" si="7"/>
        <v>-724618.6</v>
      </c>
      <c r="M47" s="564">
        <f t="shared" si="8"/>
        <v>-1089646.9300000002</v>
      </c>
      <c r="N47" s="564">
        <f t="shared" si="9"/>
        <v>-2602454.7549999999</v>
      </c>
    </row>
    <row r="48" spans="2:32" ht="15" customHeight="1">
      <c r="B48" s="563" t="s">
        <v>565</v>
      </c>
      <c r="C48" s="602">
        <v>0</v>
      </c>
      <c r="D48" s="602">
        <v>0</v>
      </c>
      <c r="E48" s="602">
        <v>0</v>
      </c>
      <c r="F48" s="602">
        <v>0</v>
      </c>
      <c r="G48" s="602">
        <v>0</v>
      </c>
      <c r="H48" s="597"/>
      <c r="I48" s="562" t="s">
        <v>1079</v>
      </c>
      <c r="J48" s="601">
        <f t="shared" si="5"/>
        <v>0</v>
      </c>
      <c r="K48" s="601">
        <f t="shared" si="6"/>
        <v>0</v>
      </c>
      <c r="L48" s="601">
        <f t="shared" si="7"/>
        <v>0</v>
      </c>
      <c r="M48" s="601">
        <f t="shared" si="8"/>
        <v>0</v>
      </c>
      <c r="N48" s="601">
        <f t="shared" si="9"/>
        <v>0</v>
      </c>
    </row>
    <row r="49" spans="2:14" s="63" customFormat="1" ht="15" customHeight="1">
      <c r="B49" s="548" t="s">
        <v>221</v>
      </c>
      <c r="C49" s="544">
        <v>-3555004.3608041499</v>
      </c>
      <c r="D49" s="544">
        <v>-55196730.148695901</v>
      </c>
      <c r="E49" s="544">
        <v>-6071054.4799999995</v>
      </c>
      <c r="F49" s="544">
        <v>-9307680.9149999991</v>
      </c>
      <c r="G49" s="544">
        <v>-21933233.209999993</v>
      </c>
      <c r="H49" s="597"/>
      <c r="I49" s="547" t="s">
        <v>192</v>
      </c>
      <c r="J49" s="544">
        <f t="shared" si="5"/>
        <v>-3555004.3608041499</v>
      </c>
      <c r="K49" s="544">
        <f t="shared" si="6"/>
        <v>-55196730.148695901</v>
      </c>
      <c r="L49" s="544">
        <f t="shared" si="7"/>
        <v>-6071054.4799999995</v>
      </c>
      <c r="M49" s="544">
        <f t="shared" si="8"/>
        <v>-9307680.9149999991</v>
      </c>
      <c r="N49" s="544">
        <f t="shared" si="9"/>
        <v>-21933233.209999993</v>
      </c>
    </row>
    <row r="50" spans="2:14" ht="15" customHeight="1">
      <c r="B50" s="566" t="s">
        <v>567</v>
      </c>
      <c r="C50" s="605">
        <v>39672113.847915754</v>
      </c>
      <c r="D50" s="605">
        <v>617605530.64877617</v>
      </c>
      <c r="E50" s="605">
        <v>52350631.099999994</v>
      </c>
      <c r="F50" s="605">
        <v>77930240.835000008</v>
      </c>
      <c r="G50" s="605">
        <v>187048153.86500001</v>
      </c>
      <c r="H50" s="597"/>
      <c r="I50" s="565" t="s">
        <v>1082</v>
      </c>
      <c r="J50" s="605">
        <f t="shared" si="5"/>
        <v>39672113.847915754</v>
      </c>
      <c r="K50" s="605">
        <f t="shared" si="6"/>
        <v>617605530.64877617</v>
      </c>
      <c r="L50" s="605">
        <f t="shared" si="7"/>
        <v>52350631.099999994</v>
      </c>
      <c r="M50" s="605">
        <f t="shared" si="8"/>
        <v>77930240.835000008</v>
      </c>
      <c r="N50" s="605">
        <f t="shared" si="9"/>
        <v>187048153.86500001</v>
      </c>
    </row>
    <row r="51" spans="2:14" ht="15" customHeight="1">
      <c r="B51" s="548" t="s">
        <v>751</v>
      </c>
      <c r="C51" s="604"/>
      <c r="D51" s="604"/>
      <c r="E51" s="604"/>
      <c r="F51" s="604"/>
      <c r="G51" s="604"/>
      <c r="H51" s="597"/>
      <c r="I51" s="547" t="s">
        <v>566</v>
      </c>
      <c r="J51" s="603">
        <f t="shared" si="5"/>
        <v>0</v>
      </c>
      <c r="K51" s="603">
        <f t="shared" si="6"/>
        <v>0</v>
      </c>
      <c r="L51" s="603">
        <f t="shared" si="7"/>
        <v>0</v>
      </c>
      <c r="M51" s="603">
        <f t="shared" si="8"/>
        <v>0</v>
      </c>
      <c r="N51" s="603">
        <f t="shared" si="9"/>
        <v>0</v>
      </c>
    </row>
    <row r="52" spans="2:14" ht="15" customHeight="1">
      <c r="B52" s="563" t="s">
        <v>569</v>
      </c>
      <c r="C52" s="561">
        <v>-3091779.4111433597</v>
      </c>
      <c r="D52" s="561">
        <v>-35069463.887105994</v>
      </c>
      <c r="E52" s="561">
        <v>-1500683.5450000002</v>
      </c>
      <c r="F52" s="561">
        <v>-2536137.8750000005</v>
      </c>
      <c r="G52" s="561">
        <v>-1906862.0800000001</v>
      </c>
      <c r="H52" s="597"/>
      <c r="I52" s="562" t="s">
        <v>568</v>
      </c>
      <c r="J52" s="561">
        <f t="shared" si="5"/>
        <v>-3091779.4111433597</v>
      </c>
      <c r="K52" s="561">
        <f t="shared" si="6"/>
        <v>-35069463.887105994</v>
      </c>
      <c r="L52" s="561">
        <f t="shared" si="7"/>
        <v>-1500683.5450000002</v>
      </c>
      <c r="M52" s="561">
        <f t="shared" si="8"/>
        <v>-2536137.8750000005</v>
      </c>
      <c r="N52" s="561">
        <f t="shared" si="9"/>
        <v>-1906862.0800000001</v>
      </c>
    </row>
    <row r="53" spans="2:14" ht="15" customHeight="1">
      <c r="B53" s="558" t="s">
        <v>570</v>
      </c>
      <c r="C53" s="564">
        <v>-87120.057850680008</v>
      </c>
      <c r="D53" s="564">
        <v>-2799657.1768826004</v>
      </c>
      <c r="E53" s="564">
        <v>-42070.974999999999</v>
      </c>
      <c r="F53" s="564">
        <v>-37229.215000000004</v>
      </c>
      <c r="G53" s="564">
        <v>-163243.85</v>
      </c>
      <c r="H53" s="597"/>
      <c r="I53" s="556" t="s">
        <v>570</v>
      </c>
      <c r="J53" s="564">
        <f t="shared" si="5"/>
        <v>-87120.057850680008</v>
      </c>
      <c r="K53" s="564">
        <f t="shared" si="6"/>
        <v>-2799657.1768826004</v>
      </c>
      <c r="L53" s="564">
        <f t="shared" si="7"/>
        <v>-42070.974999999999</v>
      </c>
      <c r="M53" s="564">
        <f t="shared" si="8"/>
        <v>-37229.215000000004</v>
      </c>
      <c r="N53" s="564">
        <f t="shared" si="9"/>
        <v>-163243.85</v>
      </c>
    </row>
    <row r="54" spans="2:14" ht="15" customHeight="1">
      <c r="B54" s="563" t="s">
        <v>572</v>
      </c>
      <c r="C54" s="561">
        <v>-2096138.9488016302</v>
      </c>
      <c r="D54" s="561">
        <v>-15838345.848051701</v>
      </c>
      <c r="E54" s="561">
        <v>-1399334.9199999997</v>
      </c>
      <c r="F54" s="561">
        <v>-1654901.2450000001</v>
      </c>
      <c r="G54" s="561">
        <v>-7838892.6149999993</v>
      </c>
      <c r="H54" s="597"/>
      <c r="I54" s="562" t="s">
        <v>571</v>
      </c>
      <c r="J54" s="561">
        <f t="shared" si="5"/>
        <v>-2096138.9488016302</v>
      </c>
      <c r="K54" s="561">
        <f t="shared" si="6"/>
        <v>-15838345.848051701</v>
      </c>
      <c r="L54" s="561">
        <f t="shared" si="7"/>
        <v>-1399334.9199999997</v>
      </c>
      <c r="M54" s="561">
        <f t="shared" si="8"/>
        <v>-1654901.2450000001</v>
      </c>
      <c r="N54" s="561">
        <f t="shared" si="9"/>
        <v>-7838892.6149999993</v>
      </c>
    </row>
    <row r="55" spans="2:14" ht="15" customHeight="1">
      <c r="B55" s="558" t="s">
        <v>574</v>
      </c>
      <c r="C55" s="564">
        <v>58398.698297320036</v>
      </c>
      <c r="D55" s="564">
        <v>-5761535.4390607998</v>
      </c>
      <c r="E55" s="564">
        <v>-285006.40499999997</v>
      </c>
      <c r="F55" s="564">
        <v>-196143.38500000001</v>
      </c>
      <c r="G55" s="564">
        <v>-2096589.0100000002</v>
      </c>
      <c r="H55" s="597"/>
      <c r="I55" s="556" t="s">
        <v>573</v>
      </c>
      <c r="J55" s="564">
        <f t="shared" si="5"/>
        <v>58398.698297320036</v>
      </c>
      <c r="K55" s="564">
        <f t="shared" si="6"/>
        <v>-5761535.4390607998</v>
      </c>
      <c r="L55" s="564">
        <f t="shared" si="7"/>
        <v>-285006.40499999997</v>
      </c>
      <c r="M55" s="564">
        <f t="shared" si="8"/>
        <v>-196143.38500000001</v>
      </c>
      <c r="N55" s="564">
        <f t="shared" si="9"/>
        <v>-2096589.0100000002</v>
      </c>
    </row>
    <row r="56" spans="2:14" ht="15" customHeight="1">
      <c r="B56" s="563" t="s">
        <v>171</v>
      </c>
      <c r="C56" s="561">
        <v>-5216639.7194983494</v>
      </c>
      <c r="D56" s="561">
        <v>-59469002.351101093</v>
      </c>
      <c r="E56" s="561">
        <v>-3227095.8449999997</v>
      </c>
      <c r="F56" s="561">
        <v>-4424411.7200000007</v>
      </c>
      <c r="G56" s="561">
        <v>-12005587.555</v>
      </c>
      <c r="H56" s="597"/>
      <c r="I56" s="562" t="s">
        <v>1081</v>
      </c>
      <c r="J56" s="561">
        <f t="shared" si="5"/>
        <v>-5216639.7194983494</v>
      </c>
      <c r="K56" s="561">
        <f t="shared" si="6"/>
        <v>-59469002.351101093</v>
      </c>
      <c r="L56" s="561">
        <f t="shared" si="7"/>
        <v>-3227095.8449999997</v>
      </c>
      <c r="M56" s="561">
        <f t="shared" si="8"/>
        <v>-4424411.7200000007</v>
      </c>
      <c r="N56" s="561">
        <f t="shared" si="9"/>
        <v>-12005587.555</v>
      </c>
    </row>
    <row r="57" spans="2:14" ht="15" customHeight="1">
      <c r="B57" s="558" t="s">
        <v>174</v>
      </c>
      <c r="C57" s="564">
        <v>-3794775.0654056603</v>
      </c>
      <c r="D57" s="564">
        <v>-111721508.85158192</v>
      </c>
      <c r="E57" s="564">
        <v>-5442659.0649999995</v>
      </c>
      <c r="F57" s="564">
        <v>-9309947.0749999974</v>
      </c>
      <c r="G57" s="564">
        <v>-27655460.039999999</v>
      </c>
      <c r="H57" s="597"/>
      <c r="I57" s="556" t="s">
        <v>196</v>
      </c>
      <c r="J57" s="564">
        <f t="shared" si="5"/>
        <v>-3794775.0654056603</v>
      </c>
      <c r="K57" s="564">
        <f t="shared" si="6"/>
        <v>-111721508.85158192</v>
      </c>
      <c r="L57" s="564">
        <f t="shared" si="7"/>
        <v>-5442659.0649999995</v>
      </c>
      <c r="M57" s="564">
        <f t="shared" si="8"/>
        <v>-9309947.0749999974</v>
      </c>
      <c r="N57" s="564">
        <f t="shared" si="9"/>
        <v>-27655460.039999999</v>
      </c>
    </row>
    <row r="58" spans="2:14" ht="15" customHeight="1">
      <c r="B58" s="566" t="s">
        <v>1078</v>
      </c>
      <c r="C58" s="549">
        <v>-9011414.7849040106</v>
      </c>
      <c r="D58" s="549">
        <v>-171190511.202683</v>
      </c>
      <c r="E58" s="549">
        <v>-8669754.9100000001</v>
      </c>
      <c r="F58" s="549">
        <v>-13734358.794999998</v>
      </c>
      <c r="G58" s="549">
        <v>-39661047.594999999</v>
      </c>
      <c r="H58" s="597"/>
      <c r="I58" s="565" t="s">
        <v>194</v>
      </c>
      <c r="J58" s="549">
        <f t="shared" si="5"/>
        <v>-9011414.7849040106</v>
      </c>
      <c r="K58" s="549">
        <f t="shared" si="6"/>
        <v>-171190511.202683</v>
      </c>
      <c r="L58" s="549">
        <f t="shared" si="7"/>
        <v>-8669754.9100000001</v>
      </c>
      <c r="M58" s="549">
        <f t="shared" si="8"/>
        <v>-13734358.794999998</v>
      </c>
      <c r="N58" s="549">
        <f t="shared" si="9"/>
        <v>-39661047.594999999</v>
      </c>
    </row>
    <row r="59" spans="2:14" ht="15" customHeight="1">
      <c r="B59" s="548" t="s">
        <v>580</v>
      </c>
      <c r="C59" s="571">
        <v>30660699.063011743</v>
      </c>
      <c r="D59" s="571">
        <v>446415019.4460932</v>
      </c>
      <c r="E59" s="571">
        <v>43680876.189999998</v>
      </c>
      <c r="F59" s="571">
        <v>64195882.040000007</v>
      </c>
      <c r="G59" s="571">
        <v>147387106.27000001</v>
      </c>
      <c r="H59" s="597"/>
      <c r="I59" s="547" t="s">
        <v>579</v>
      </c>
      <c r="J59" s="571">
        <f t="shared" si="5"/>
        <v>30660699.063011743</v>
      </c>
      <c r="K59" s="571">
        <f t="shared" si="6"/>
        <v>446415019.4460932</v>
      </c>
      <c r="L59" s="571">
        <f t="shared" si="7"/>
        <v>43680876.189999998</v>
      </c>
      <c r="M59" s="571">
        <f t="shared" si="8"/>
        <v>64195882.040000007</v>
      </c>
      <c r="N59" s="571">
        <f t="shared" si="9"/>
        <v>147387106.27000001</v>
      </c>
    </row>
    <row r="60" spans="2:14" ht="15" customHeight="1">
      <c r="B60" s="563" t="s">
        <v>176</v>
      </c>
      <c r="C60" s="602">
        <v>0</v>
      </c>
      <c r="D60" s="602">
        <v>0</v>
      </c>
      <c r="E60" s="602">
        <v>0</v>
      </c>
      <c r="F60" s="602">
        <v>0</v>
      </c>
      <c r="G60" s="602">
        <v>0</v>
      </c>
      <c r="H60" s="597"/>
      <c r="I60" s="562" t="s">
        <v>197</v>
      </c>
      <c r="J60" s="601">
        <f t="shared" si="5"/>
        <v>0</v>
      </c>
      <c r="K60" s="601">
        <f t="shared" si="6"/>
        <v>0</v>
      </c>
      <c r="L60" s="601">
        <f t="shared" si="7"/>
        <v>0</v>
      </c>
      <c r="M60" s="601">
        <f t="shared" si="8"/>
        <v>0</v>
      </c>
      <c r="N60" s="601">
        <f t="shared" si="9"/>
        <v>0</v>
      </c>
    </row>
    <row r="61" spans="2:14" ht="15" customHeight="1">
      <c r="B61" s="558" t="s">
        <v>584</v>
      </c>
      <c r="C61" s="564">
        <v>1440225.5040962098</v>
      </c>
      <c r="D61" s="564">
        <v>20818306.614359494</v>
      </c>
      <c r="E61" s="564">
        <v>2454431.87</v>
      </c>
      <c r="F61" s="564">
        <v>5065133.3100000015</v>
      </c>
      <c r="G61" s="564">
        <v>22688939.615000002</v>
      </c>
      <c r="H61" s="597"/>
      <c r="I61" s="556" t="s">
        <v>583</v>
      </c>
      <c r="J61" s="564">
        <f t="shared" si="5"/>
        <v>1440225.5040962098</v>
      </c>
      <c r="K61" s="564">
        <f t="shared" si="6"/>
        <v>20818306.614359494</v>
      </c>
      <c r="L61" s="564">
        <f t="shared" si="7"/>
        <v>2454431.87</v>
      </c>
      <c r="M61" s="564">
        <f t="shared" si="8"/>
        <v>5065133.3100000015</v>
      </c>
      <c r="N61" s="564">
        <f t="shared" si="9"/>
        <v>22688939.615000002</v>
      </c>
    </row>
    <row r="62" spans="2:14" ht="15" customHeight="1">
      <c r="B62" s="563" t="s">
        <v>588</v>
      </c>
      <c r="C62" s="561">
        <v>-81549.728478639998</v>
      </c>
      <c r="D62" s="561">
        <v>-166307235.62858462</v>
      </c>
      <c r="E62" s="561">
        <v>-9894649.0950000007</v>
      </c>
      <c r="F62" s="561">
        <v>-17626371.324999999</v>
      </c>
      <c r="G62" s="561">
        <v>-115738756.47499998</v>
      </c>
      <c r="H62" s="597"/>
      <c r="I62" s="562" t="s">
        <v>587</v>
      </c>
      <c r="J62" s="561">
        <f t="shared" si="5"/>
        <v>-81549.728478639998</v>
      </c>
      <c r="K62" s="561">
        <f t="shared" si="6"/>
        <v>-166307235.62858462</v>
      </c>
      <c r="L62" s="561">
        <f t="shared" si="7"/>
        <v>-9894649.0950000007</v>
      </c>
      <c r="M62" s="561">
        <f t="shared" si="8"/>
        <v>-17626371.324999999</v>
      </c>
      <c r="N62" s="561">
        <f t="shared" si="9"/>
        <v>-115738756.47499998</v>
      </c>
    </row>
    <row r="63" spans="2:14" s="63" customFormat="1">
      <c r="B63" s="600" t="s">
        <v>612</v>
      </c>
      <c r="C63" s="598">
        <v>1358675.7756175697</v>
      </c>
      <c r="D63" s="598">
        <v>-145488929.01422513</v>
      </c>
      <c r="E63" s="598">
        <v>-7440217.2250000006</v>
      </c>
      <c r="F63" s="598">
        <v>-12561238.014999997</v>
      </c>
      <c r="G63" s="598">
        <v>-93049816.859999985</v>
      </c>
      <c r="H63" s="597"/>
      <c r="I63" s="599" t="s">
        <v>198</v>
      </c>
      <c r="J63" s="598">
        <f t="shared" ref="J63:J68" si="10">C63</f>
        <v>1358675.7756175697</v>
      </c>
      <c r="K63" s="598">
        <f t="shared" ref="K63:N68" si="11">D63</f>
        <v>-145488929.01422513</v>
      </c>
      <c r="L63" s="598">
        <f t="shared" si="11"/>
        <v>-7440217.2250000006</v>
      </c>
      <c r="M63" s="598">
        <f t="shared" si="11"/>
        <v>-12561238.014999997</v>
      </c>
      <c r="N63" s="598">
        <f t="shared" si="11"/>
        <v>-93049816.859999985</v>
      </c>
    </row>
    <row r="64" spans="2:14">
      <c r="B64" s="548" t="s">
        <v>614</v>
      </c>
      <c r="C64" s="571">
        <v>32019374.838629313</v>
      </c>
      <c r="D64" s="571">
        <v>300926090.43186808</v>
      </c>
      <c r="E64" s="571">
        <v>36240658.964999996</v>
      </c>
      <c r="F64" s="571">
        <v>51634644.025000006</v>
      </c>
      <c r="G64" s="571">
        <v>54337289.410000026</v>
      </c>
      <c r="H64" s="597"/>
      <c r="I64" s="547" t="s">
        <v>613</v>
      </c>
      <c r="J64" s="571">
        <f t="shared" si="10"/>
        <v>32019374.838629313</v>
      </c>
      <c r="K64" s="571">
        <f t="shared" si="11"/>
        <v>300926090.43186808</v>
      </c>
      <c r="L64" s="571">
        <f t="shared" si="11"/>
        <v>36240658.964999996</v>
      </c>
      <c r="M64" s="571">
        <f t="shared" si="11"/>
        <v>51634644.025000006</v>
      </c>
      <c r="N64" s="571">
        <f t="shared" si="11"/>
        <v>54337289.410000026</v>
      </c>
    </row>
    <row r="65" spans="2:20">
      <c r="B65" s="551" t="s">
        <v>242</v>
      </c>
      <c r="C65" s="549">
        <v>-1860125.6613501001</v>
      </c>
      <c r="D65" s="549">
        <v>-29341102.894100901</v>
      </c>
      <c r="E65" s="549">
        <v>-2108795.9050000007</v>
      </c>
      <c r="F65" s="549">
        <v>-2261806.605</v>
      </c>
      <c r="G65" s="549">
        <v>-17284711.785</v>
      </c>
      <c r="H65" s="597"/>
      <c r="I65" s="550" t="s">
        <v>200</v>
      </c>
      <c r="J65" s="549">
        <f t="shared" si="10"/>
        <v>-1860125.6613501001</v>
      </c>
      <c r="K65" s="549">
        <f t="shared" si="11"/>
        <v>-29341102.894100901</v>
      </c>
      <c r="L65" s="549">
        <f t="shared" si="11"/>
        <v>-2108795.9050000007</v>
      </c>
      <c r="M65" s="549">
        <f t="shared" si="11"/>
        <v>-2261806.605</v>
      </c>
      <c r="N65" s="549">
        <f t="shared" si="11"/>
        <v>-17284711.785</v>
      </c>
    </row>
    <row r="66" spans="2:20">
      <c r="B66" s="548" t="s">
        <v>616</v>
      </c>
      <c r="C66" s="571">
        <v>30159249.177279212</v>
      </c>
      <c r="D66" s="571">
        <v>271584987.53776717</v>
      </c>
      <c r="E66" s="571">
        <v>34131863.059999995</v>
      </c>
      <c r="F66" s="571">
        <v>49372837.420000009</v>
      </c>
      <c r="G66" s="571">
        <v>37052577.62500003</v>
      </c>
      <c r="H66" s="597"/>
      <c r="I66" s="547" t="s">
        <v>615</v>
      </c>
      <c r="J66" s="571">
        <f t="shared" si="10"/>
        <v>30159249.177279212</v>
      </c>
      <c r="K66" s="571">
        <f t="shared" si="11"/>
        <v>271584987.53776717</v>
      </c>
      <c r="L66" s="571">
        <f t="shared" si="11"/>
        <v>34131863.059999995</v>
      </c>
      <c r="M66" s="571">
        <f t="shared" si="11"/>
        <v>49372837.420000009</v>
      </c>
      <c r="N66" s="571">
        <f t="shared" si="11"/>
        <v>37052577.62500003</v>
      </c>
    </row>
    <row r="67" spans="2:20">
      <c r="B67" s="551" t="s">
        <v>172</v>
      </c>
      <c r="C67" s="549">
        <v>34455474.128417403</v>
      </c>
      <c r="D67" s="549">
        <v>558136528.29767513</v>
      </c>
      <c r="E67" s="549">
        <v>49123535.254999995</v>
      </c>
      <c r="F67" s="549">
        <v>73505829.11500001</v>
      </c>
      <c r="G67" s="549">
        <v>175042566.31</v>
      </c>
      <c r="H67" s="597"/>
      <c r="I67" s="550" t="s">
        <v>172</v>
      </c>
      <c r="J67" s="549">
        <f t="shared" si="10"/>
        <v>34455474.128417403</v>
      </c>
      <c r="K67" s="549">
        <f t="shared" si="11"/>
        <v>558136528.29767513</v>
      </c>
      <c r="L67" s="549">
        <f t="shared" si="11"/>
        <v>49123535.254999995</v>
      </c>
      <c r="M67" s="549">
        <f t="shared" si="11"/>
        <v>73505829.11500001</v>
      </c>
      <c r="N67" s="549">
        <f t="shared" si="11"/>
        <v>175042566.31</v>
      </c>
    </row>
    <row r="68" spans="2:20">
      <c r="B68" s="548" t="s">
        <v>244</v>
      </c>
      <c r="C68" s="596">
        <v>0.86850613154881295</v>
      </c>
      <c r="D68" s="596">
        <v>0.90371037919846564</v>
      </c>
      <c r="E68" s="596">
        <v>0.93835612337059293</v>
      </c>
      <c r="F68" s="596">
        <v>0.94322599708927235</v>
      </c>
      <c r="G68" s="596">
        <v>0.93581552500290965</v>
      </c>
      <c r="H68" s="597"/>
      <c r="I68" s="547" t="s">
        <v>195</v>
      </c>
      <c r="J68" s="596">
        <f t="shared" si="10"/>
        <v>0.86850613154881295</v>
      </c>
      <c r="K68" s="596">
        <f t="shared" si="11"/>
        <v>0.90371037919846564</v>
      </c>
      <c r="L68" s="596">
        <f t="shared" si="11"/>
        <v>0.93835612337059293</v>
      </c>
      <c r="M68" s="596">
        <f t="shared" si="11"/>
        <v>0.94322599708927235</v>
      </c>
      <c r="N68" s="596">
        <f t="shared" si="11"/>
        <v>0.93581552500290965</v>
      </c>
    </row>
    <row r="69" spans="2:20">
      <c r="C69" s="594"/>
      <c r="D69" s="594"/>
      <c r="E69" s="594"/>
      <c r="F69" s="594"/>
      <c r="G69" s="594"/>
    </row>
    <row r="70" spans="2:20">
      <c r="C70" s="594"/>
      <c r="D70" s="594"/>
      <c r="E70" s="594"/>
      <c r="F70" s="594"/>
      <c r="G70" s="594"/>
    </row>
    <row r="71" spans="2:20" ht="15.75">
      <c r="B71" s="595" t="s">
        <v>1113</v>
      </c>
      <c r="C71" s="576"/>
      <c r="D71" s="576"/>
      <c r="E71" s="576"/>
      <c r="F71" s="576"/>
      <c r="G71" s="576"/>
      <c r="I71" s="575" t="str">
        <f>B71</f>
        <v>4T25</v>
      </c>
      <c r="J71" s="43"/>
      <c r="K71" s="43"/>
      <c r="L71" s="43"/>
      <c r="M71" s="43"/>
      <c r="N71" s="43"/>
    </row>
    <row r="72" spans="2:20">
      <c r="C72" s="594"/>
      <c r="D72" s="594"/>
      <c r="E72" s="594"/>
      <c r="F72" s="594"/>
      <c r="G72" s="594"/>
    </row>
    <row r="73" spans="2:20">
      <c r="B73" s="106" t="s">
        <v>1077</v>
      </c>
      <c r="C73" s="573" t="s">
        <v>276</v>
      </c>
      <c r="D73" s="573" t="s">
        <v>1076</v>
      </c>
      <c r="E73" s="573" t="s">
        <v>277</v>
      </c>
      <c r="F73" s="573" t="s">
        <v>278</v>
      </c>
      <c r="G73" s="573" t="s">
        <v>294</v>
      </c>
      <c r="H73" s="89"/>
      <c r="I73" s="106" t="s">
        <v>1077</v>
      </c>
      <c r="J73" s="105" t="s">
        <v>276</v>
      </c>
      <c r="K73" s="105" t="s">
        <v>1076</v>
      </c>
      <c r="L73" s="105" t="s">
        <v>277</v>
      </c>
      <c r="M73" s="105" t="s">
        <v>278</v>
      </c>
      <c r="N73" s="105" t="s">
        <v>294</v>
      </c>
    </row>
    <row r="74" spans="2:20" s="577" customFormat="1" ht="15" customHeight="1">
      <c r="B74" s="593" t="s">
        <v>556</v>
      </c>
      <c r="C74" s="564"/>
      <c r="D74" s="564"/>
      <c r="E74" s="564"/>
      <c r="F74" s="564"/>
      <c r="G74" s="564"/>
      <c r="H74" s="491"/>
      <c r="I74" s="593" t="s">
        <v>555</v>
      </c>
      <c r="J74" s="564"/>
      <c r="K74" s="564"/>
      <c r="L74" s="564"/>
      <c r="M74" s="564"/>
      <c r="N74" s="564"/>
      <c r="P74" s="578"/>
      <c r="Q74" s="578"/>
      <c r="R74" s="578"/>
      <c r="S74" s="578"/>
      <c r="T74" s="578"/>
    </row>
    <row r="75" spans="2:20" s="577" customFormat="1" ht="15" customHeight="1">
      <c r="B75" s="83" t="s">
        <v>558</v>
      </c>
      <c r="C75" s="561">
        <v>3938549.01</v>
      </c>
      <c r="D75" s="561">
        <v>31740234.173999999</v>
      </c>
      <c r="E75" s="561">
        <v>2312050.17</v>
      </c>
      <c r="F75" s="561">
        <v>2699377.44</v>
      </c>
      <c r="G75" s="561">
        <v>3898898.2349999999</v>
      </c>
      <c r="H75" s="491"/>
      <c r="I75" s="587" t="s">
        <v>1080</v>
      </c>
      <c r="J75" s="561">
        <f t="shared" ref="J75:N106" si="12">+C75</f>
        <v>3938549.01</v>
      </c>
      <c r="K75" s="561">
        <f>+D75</f>
        <v>31740234.173999999</v>
      </c>
      <c r="L75" s="561">
        <f t="shared" ref="L75" si="13">+E75</f>
        <v>2312050.17</v>
      </c>
      <c r="M75" s="561">
        <f t="shared" ref="M75" si="14">+F75</f>
        <v>2699377.44</v>
      </c>
      <c r="N75" s="561">
        <f t="shared" ref="N75" si="15">+G75</f>
        <v>3898898.2349999999</v>
      </c>
      <c r="P75" s="634"/>
      <c r="Q75" s="634"/>
      <c r="R75" s="634"/>
      <c r="S75" s="634"/>
      <c r="T75" s="634"/>
    </row>
    <row r="76" spans="2:20" s="577" customFormat="1" ht="15" customHeight="1">
      <c r="B76" s="110" t="s">
        <v>229</v>
      </c>
      <c r="C76" s="564">
        <v>1749236.6</v>
      </c>
      <c r="D76" s="564">
        <v>63993795.957000002</v>
      </c>
      <c r="E76" s="564">
        <v>10359220.08</v>
      </c>
      <c r="F76" s="564">
        <v>16010738.175000001</v>
      </c>
      <c r="G76" s="564">
        <v>40093163.414999999</v>
      </c>
      <c r="H76" s="491"/>
      <c r="I76" s="588" t="s">
        <v>679</v>
      </c>
      <c r="J76" s="564">
        <f t="shared" si="12"/>
        <v>1749236.6</v>
      </c>
      <c r="K76" s="564">
        <f t="shared" si="12"/>
        <v>63993795.957000002</v>
      </c>
      <c r="L76" s="564">
        <f t="shared" si="12"/>
        <v>10359220.08</v>
      </c>
      <c r="M76" s="564">
        <f t="shared" si="12"/>
        <v>16010738.175000001</v>
      </c>
      <c r="N76" s="564">
        <f t="shared" si="12"/>
        <v>40093163.414999999</v>
      </c>
      <c r="P76" s="634"/>
      <c r="Q76" s="634"/>
      <c r="R76" s="634"/>
      <c r="S76" s="634"/>
      <c r="T76" s="634"/>
    </row>
    <row r="77" spans="2:20" s="577" customFormat="1" ht="15" customHeight="1">
      <c r="B77" s="83" t="s">
        <v>231</v>
      </c>
      <c r="C77" s="561">
        <v>336077.26</v>
      </c>
      <c r="D77" s="561">
        <v>17969001.035</v>
      </c>
      <c r="E77" s="561">
        <v>3816393.415</v>
      </c>
      <c r="F77" s="633">
        <v>6000425.0949999997</v>
      </c>
      <c r="G77" s="561">
        <v>15249943.345000001</v>
      </c>
      <c r="H77" s="491"/>
      <c r="I77" s="587" t="s">
        <v>679</v>
      </c>
      <c r="J77" s="561">
        <f t="shared" si="12"/>
        <v>336077.26</v>
      </c>
      <c r="K77" s="561">
        <f t="shared" si="12"/>
        <v>17969001.035</v>
      </c>
      <c r="L77" s="561">
        <f t="shared" si="12"/>
        <v>3816393.415</v>
      </c>
      <c r="M77" s="633">
        <f t="shared" si="12"/>
        <v>6000425.0949999997</v>
      </c>
      <c r="N77" s="561">
        <f t="shared" si="12"/>
        <v>15249943.345000001</v>
      </c>
      <c r="P77" s="634"/>
      <c r="Q77" s="634"/>
      <c r="R77" s="634"/>
      <c r="S77" s="634"/>
      <c r="T77" s="634"/>
    </row>
    <row r="78" spans="2:20" s="577" customFormat="1" ht="15" customHeight="1">
      <c r="B78" s="110" t="s">
        <v>490</v>
      </c>
      <c r="C78" s="564">
        <v>0</v>
      </c>
      <c r="D78" s="564">
        <v>12525559.402000001</v>
      </c>
      <c r="E78" s="564">
        <v>0</v>
      </c>
      <c r="F78" s="564">
        <v>0</v>
      </c>
      <c r="G78" s="564">
        <v>-2.5000000000000001E-2</v>
      </c>
      <c r="H78" s="491"/>
      <c r="I78" s="588" t="s">
        <v>485</v>
      </c>
      <c r="J78" s="564">
        <f t="shared" si="12"/>
        <v>0</v>
      </c>
      <c r="K78" s="564">
        <f t="shared" si="12"/>
        <v>12525559.402000001</v>
      </c>
      <c r="L78" s="564">
        <f t="shared" si="12"/>
        <v>0</v>
      </c>
      <c r="M78" s="564">
        <f t="shared" si="12"/>
        <v>0</v>
      </c>
      <c r="N78" s="564">
        <f t="shared" si="12"/>
        <v>-2.5000000000000001E-2</v>
      </c>
      <c r="P78" s="634"/>
      <c r="Q78" s="634"/>
      <c r="R78" s="634"/>
      <c r="S78" s="634"/>
      <c r="T78" s="634"/>
    </row>
    <row r="79" spans="2:20" s="577" customFormat="1" ht="15" customHeight="1">
      <c r="B79" s="83" t="s">
        <v>167</v>
      </c>
      <c r="C79" s="561">
        <v>2366605.8199999998</v>
      </c>
      <c r="D79" s="561">
        <v>5941589.4970000004</v>
      </c>
      <c r="E79" s="561">
        <v>97053.86</v>
      </c>
      <c r="F79" s="561">
        <v>199869.33</v>
      </c>
      <c r="G79" s="561">
        <v>0</v>
      </c>
      <c r="H79" s="491"/>
      <c r="I79" s="587" t="s">
        <v>190</v>
      </c>
      <c r="J79" s="561">
        <f t="shared" si="12"/>
        <v>2366605.8199999998</v>
      </c>
      <c r="K79" s="561">
        <f t="shared" si="12"/>
        <v>5941589.4970000004</v>
      </c>
      <c r="L79" s="561">
        <f t="shared" si="12"/>
        <v>97053.86</v>
      </c>
      <c r="M79" s="561">
        <f t="shared" si="12"/>
        <v>199869.33</v>
      </c>
      <c r="N79" s="561">
        <f t="shared" si="12"/>
        <v>0</v>
      </c>
      <c r="P79" s="634"/>
      <c r="Q79" s="634"/>
      <c r="R79" s="634"/>
      <c r="S79" s="634"/>
      <c r="T79" s="634"/>
    </row>
    <row r="80" spans="2:20" s="577" customFormat="1" ht="15" customHeight="1">
      <c r="B80" s="110" t="s">
        <v>166</v>
      </c>
      <c r="C80" s="564">
        <v>-67693.55</v>
      </c>
      <c r="D80" s="564">
        <v>-843569.87600000005</v>
      </c>
      <c r="E80" s="564">
        <v>-5.0000000000000001E-3</v>
      </c>
      <c r="F80" s="564">
        <v>-640.01499999999999</v>
      </c>
      <c r="G80" s="564">
        <v>0</v>
      </c>
      <c r="H80" s="491"/>
      <c r="I80" s="588" t="s">
        <v>189</v>
      </c>
      <c r="J80" s="564">
        <f t="shared" si="12"/>
        <v>-67693.55</v>
      </c>
      <c r="K80" s="564">
        <f t="shared" si="12"/>
        <v>-843569.87600000005</v>
      </c>
      <c r="L80" s="564">
        <f t="shared" si="12"/>
        <v>-5.0000000000000001E-3</v>
      </c>
      <c r="M80" s="564">
        <f t="shared" si="12"/>
        <v>-640.01499999999999</v>
      </c>
      <c r="N80" s="564">
        <f t="shared" si="12"/>
        <v>0</v>
      </c>
      <c r="P80" s="634"/>
      <c r="Q80" s="634"/>
      <c r="R80" s="634"/>
      <c r="S80" s="634"/>
      <c r="T80" s="634"/>
    </row>
    <row r="81" spans="2:20" s="577" customFormat="1" ht="15" customHeight="1">
      <c r="B81" s="590" t="s">
        <v>562</v>
      </c>
      <c r="C81" s="627">
        <v>8322775.1550000003</v>
      </c>
      <c r="D81" s="627">
        <v>131326610.192</v>
      </c>
      <c r="E81" s="627">
        <v>16584718.52</v>
      </c>
      <c r="F81" s="627">
        <v>24909770.035</v>
      </c>
      <c r="G81" s="627">
        <v>59242004.969999999</v>
      </c>
      <c r="H81" s="491"/>
      <c r="I81" s="589" t="s">
        <v>561</v>
      </c>
      <c r="J81" s="627">
        <f t="shared" si="12"/>
        <v>8322775.1550000003</v>
      </c>
      <c r="K81" s="627">
        <f t="shared" si="12"/>
        <v>131326610.192</v>
      </c>
      <c r="L81" s="627">
        <f t="shared" si="12"/>
        <v>16584718.52</v>
      </c>
      <c r="M81" s="627">
        <f t="shared" si="12"/>
        <v>24909770.035</v>
      </c>
      <c r="N81" s="627">
        <f t="shared" si="12"/>
        <v>59242004.969999999</v>
      </c>
      <c r="P81" s="634"/>
      <c r="Q81" s="634"/>
      <c r="R81" s="634"/>
      <c r="S81" s="634"/>
      <c r="T81" s="634"/>
    </row>
    <row r="82" spans="2:20" s="577" customFormat="1" ht="15" customHeight="1">
      <c r="B82" s="110" t="s">
        <v>214</v>
      </c>
      <c r="C82" s="626">
        <v>-276400.91200000001</v>
      </c>
      <c r="D82" s="626">
        <v>-8432080.1559999995</v>
      </c>
      <c r="E82" s="626">
        <v>-1451975.28</v>
      </c>
      <c r="F82" s="626">
        <v>-2166914.8149999999</v>
      </c>
      <c r="G82" s="626">
        <v>-5479885.6500000004</v>
      </c>
      <c r="H82" s="491"/>
      <c r="I82" s="588" t="s">
        <v>213</v>
      </c>
      <c r="J82" s="626">
        <f t="shared" si="12"/>
        <v>-276400.91200000001</v>
      </c>
      <c r="K82" s="626">
        <f t="shared" si="12"/>
        <v>-8432080.1559999995</v>
      </c>
      <c r="L82" s="626">
        <f t="shared" si="12"/>
        <v>-1451975.28</v>
      </c>
      <c r="M82" s="626">
        <f t="shared" si="12"/>
        <v>-2166914.8149999999</v>
      </c>
      <c r="N82" s="626">
        <f t="shared" si="12"/>
        <v>-5479885.6500000004</v>
      </c>
      <c r="P82" s="634"/>
      <c r="Q82" s="634"/>
      <c r="R82" s="634"/>
      <c r="S82" s="634"/>
      <c r="T82" s="634"/>
    </row>
    <row r="83" spans="2:20" s="577" customFormat="1" ht="15" customHeight="1">
      <c r="B83" s="83" t="s">
        <v>216</v>
      </c>
      <c r="C83" s="625">
        <v>0</v>
      </c>
      <c r="D83" s="625">
        <v>0</v>
      </c>
      <c r="E83" s="625">
        <v>0</v>
      </c>
      <c r="F83" s="625">
        <v>0</v>
      </c>
      <c r="G83" s="625">
        <v>0</v>
      </c>
      <c r="H83" s="491"/>
      <c r="I83" s="587" t="s">
        <v>216</v>
      </c>
      <c r="J83" s="625">
        <f t="shared" si="12"/>
        <v>0</v>
      </c>
      <c r="K83" s="625">
        <f t="shared" si="12"/>
        <v>0</v>
      </c>
      <c r="L83" s="625">
        <f t="shared" si="12"/>
        <v>0</v>
      </c>
      <c r="M83" s="625">
        <f t="shared" si="12"/>
        <v>0</v>
      </c>
      <c r="N83" s="625">
        <f t="shared" si="12"/>
        <v>0</v>
      </c>
      <c r="P83" s="634"/>
      <c r="Q83" s="634"/>
      <c r="R83" s="634"/>
      <c r="S83" s="634"/>
      <c r="T83" s="634"/>
    </row>
    <row r="84" spans="2:20" s="577" customFormat="1" ht="15" customHeight="1">
      <c r="B84" s="110" t="s">
        <v>217</v>
      </c>
      <c r="C84" s="626">
        <v>0</v>
      </c>
      <c r="D84" s="626">
        <v>0</v>
      </c>
      <c r="E84" s="626">
        <v>0</v>
      </c>
      <c r="F84" s="626">
        <v>0</v>
      </c>
      <c r="G84" s="626">
        <v>0</v>
      </c>
      <c r="H84" s="491"/>
      <c r="I84" s="588" t="s">
        <v>217</v>
      </c>
      <c r="J84" s="626">
        <f t="shared" si="12"/>
        <v>0</v>
      </c>
      <c r="K84" s="626">
        <f t="shared" si="12"/>
        <v>0</v>
      </c>
      <c r="L84" s="626">
        <f t="shared" si="12"/>
        <v>0</v>
      </c>
      <c r="M84" s="626">
        <f t="shared" si="12"/>
        <v>0</v>
      </c>
      <c r="N84" s="626">
        <f t="shared" si="12"/>
        <v>0</v>
      </c>
      <c r="P84" s="634"/>
      <c r="Q84" s="634"/>
      <c r="R84" s="634"/>
      <c r="S84" s="634"/>
      <c r="T84" s="634"/>
    </row>
    <row r="85" spans="2:20" s="577" customFormat="1" ht="15" customHeight="1">
      <c r="B85" s="83" t="s">
        <v>219</v>
      </c>
      <c r="C85" s="625">
        <v>-465486.397</v>
      </c>
      <c r="D85" s="625">
        <v>-4988833.1459999997</v>
      </c>
      <c r="E85" s="625">
        <v>-187519.15</v>
      </c>
      <c r="F85" s="625">
        <v>-280519.01500000001</v>
      </c>
      <c r="G85" s="625">
        <v>-659269.55500000005</v>
      </c>
      <c r="H85" s="491"/>
      <c r="I85" s="587" t="s">
        <v>563</v>
      </c>
      <c r="J85" s="625">
        <f t="shared" si="12"/>
        <v>-465486.397</v>
      </c>
      <c r="K85" s="625">
        <f t="shared" si="12"/>
        <v>-4988833.1459999997</v>
      </c>
      <c r="L85" s="625">
        <f t="shared" si="12"/>
        <v>-187519.15</v>
      </c>
      <c r="M85" s="625">
        <f t="shared" si="12"/>
        <v>-280519.01500000001</v>
      </c>
      <c r="N85" s="625">
        <f t="shared" si="12"/>
        <v>-659269.55500000005</v>
      </c>
      <c r="P85" s="634"/>
      <c r="Q85" s="634"/>
      <c r="R85" s="634"/>
      <c r="S85" s="634"/>
      <c r="T85" s="634"/>
    </row>
    <row r="86" spans="2:20" s="577" customFormat="1" ht="15" customHeight="1">
      <c r="B86" s="110" t="s">
        <v>565</v>
      </c>
      <c r="C86" s="628">
        <v>0</v>
      </c>
      <c r="D86" s="628">
        <v>0</v>
      </c>
      <c r="E86" s="628">
        <v>0</v>
      </c>
      <c r="F86" s="628">
        <v>0</v>
      </c>
      <c r="G86" s="628">
        <v>0</v>
      </c>
      <c r="H86" s="491"/>
      <c r="I86" s="588" t="s">
        <v>1079</v>
      </c>
      <c r="J86" s="628">
        <f t="shared" si="12"/>
        <v>0</v>
      </c>
      <c r="K86" s="628">
        <f t="shared" si="12"/>
        <v>0</v>
      </c>
      <c r="L86" s="628">
        <f t="shared" si="12"/>
        <v>0</v>
      </c>
      <c r="M86" s="628">
        <f t="shared" si="12"/>
        <v>0</v>
      </c>
      <c r="N86" s="628">
        <f t="shared" si="12"/>
        <v>0</v>
      </c>
      <c r="P86" s="634"/>
      <c r="Q86" s="634"/>
      <c r="R86" s="634"/>
      <c r="S86" s="634"/>
      <c r="T86" s="634"/>
    </row>
    <row r="87" spans="2:20" s="510" customFormat="1" ht="15" customHeight="1">
      <c r="B87" s="590" t="s">
        <v>221</v>
      </c>
      <c r="C87" s="627">
        <v>-741887.31</v>
      </c>
      <c r="D87" s="627">
        <v>-13420913.302999999</v>
      </c>
      <c r="E87" s="627">
        <v>-1639494.43</v>
      </c>
      <c r="F87" s="627">
        <v>-2447433.83</v>
      </c>
      <c r="G87" s="627">
        <v>-6139155.2050000001</v>
      </c>
      <c r="H87" s="491"/>
      <c r="I87" s="589" t="s">
        <v>192</v>
      </c>
      <c r="J87" s="627">
        <f t="shared" si="12"/>
        <v>-741887.31</v>
      </c>
      <c r="K87" s="627">
        <f t="shared" si="12"/>
        <v>-13420913.302999999</v>
      </c>
      <c r="L87" s="627">
        <f t="shared" si="12"/>
        <v>-1639494.43</v>
      </c>
      <c r="M87" s="627">
        <f t="shared" si="12"/>
        <v>-2447433.83</v>
      </c>
      <c r="N87" s="627">
        <f t="shared" si="12"/>
        <v>-6139155.2050000001</v>
      </c>
      <c r="P87" s="634"/>
      <c r="Q87" s="634"/>
      <c r="R87" s="634"/>
      <c r="S87" s="634"/>
      <c r="T87" s="634"/>
    </row>
    <row r="88" spans="2:20" s="577" customFormat="1" ht="15" customHeight="1">
      <c r="B88" s="112" t="s">
        <v>567</v>
      </c>
      <c r="C88" s="629">
        <v>7580887.8449999997</v>
      </c>
      <c r="D88" s="629">
        <v>117905696.889</v>
      </c>
      <c r="E88" s="629">
        <v>14945224.09</v>
      </c>
      <c r="F88" s="629">
        <v>22462336.204999998</v>
      </c>
      <c r="G88" s="629">
        <v>53102849.765000001</v>
      </c>
      <c r="H88" s="491"/>
      <c r="I88" s="582" t="s">
        <v>566</v>
      </c>
      <c r="J88" s="629">
        <f t="shared" si="12"/>
        <v>7580887.8449999997</v>
      </c>
      <c r="K88" s="629">
        <f t="shared" si="12"/>
        <v>117905696.889</v>
      </c>
      <c r="L88" s="629">
        <f t="shared" si="12"/>
        <v>14945224.09</v>
      </c>
      <c r="M88" s="629">
        <f t="shared" si="12"/>
        <v>22462336.204999998</v>
      </c>
      <c r="N88" s="629">
        <f t="shared" si="12"/>
        <v>53102849.765000001</v>
      </c>
      <c r="P88" s="634"/>
      <c r="Q88" s="634"/>
      <c r="R88" s="634"/>
      <c r="S88" s="634"/>
      <c r="T88" s="634"/>
    </row>
    <row r="89" spans="2:20" s="577" customFormat="1" ht="15" customHeight="1">
      <c r="B89" s="590" t="s">
        <v>751</v>
      </c>
      <c r="C89" s="630">
        <v>0</v>
      </c>
      <c r="D89" s="630">
        <v>0</v>
      </c>
      <c r="E89" s="630">
        <v>0</v>
      </c>
      <c r="F89" s="630">
        <v>0</v>
      </c>
      <c r="G89" s="630">
        <v>0</v>
      </c>
      <c r="H89" s="491"/>
      <c r="I89" s="589" t="s">
        <v>680</v>
      </c>
      <c r="J89" s="630">
        <f t="shared" si="12"/>
        <v>0</v>
      </c>
      <c r="K89" s="630">
        <f t="shared" si="12"/>
        <v>0</v>
      </c>
      <c r="L89" s="630">
        <f t="shared" si="12"/>
        <v>0</v>
      </c>
      <c r="M89" s="630">
        <f t="shared" si="12"/>
        <v>0</v>
      </c>
      <c r="N89" s="630">
        <f t="shared" si="12"/>
        <v>0</v>
      </c>
      <c r="P89" s="634"/>
      <c r="Q89" s="634"/>
      <c r="R89" s="634"/>
      <c r="S89" s="634"/>
      <c r="T89" s="634"/>
    </row>
    <row r="90" spans="2:20" s="577" customFormat="1" ht="15" customHeight="1">
      <c r="B90" s="110" t="s">
        <v>569</v>
      </c>
      <c r="C90" s="626">
        <v>-715821.13300000003</v>
      </c>
      <c r="D90" s="626">
        <v>-8667794.0490000006</v>
      </c>
      <c r="E90" s="626">
        <v>-411441.745</v>
      </c>
      <c r="F90" s="626">
        <v>-630343.79500000004</v>
      </c>
      <c r="G90" s="626">
        <v>-544303.82999999996</v>
      </c>
      <c r="H90" s="491"/>
      <c r="I90" s="588" t="s">
        <v>568</v>
      </c>
      <c r="J90" s="626">
        <f t="shared" si="12"/>
        <v>-715821.13300000003</v>
      </c>
      <c r="K90" s="626">
        <f t="shared" si="12"/>
        <v>-8667794.0490000006</v>
      </c>
      <c r="L90" s="626">
        <f t="shared" si="12"/>
        <v>-411441.745</v>
      </c>
      <c r="M90" s="626">
        <f t="shared" si="12"/>
        <v>-630343.79500000004</v>
      </c>
      <c r="N90" s="626">
        <f t="shared" si="12"/>
        <v>-544303.82999999996</v>
      </c>
      <c r="P90" s="634"/>
      <c r="Q90" s="634"/>
      <c r="R90" s="634"/>
      <c r="S90" s="634"/>
      <c r="T90" s="634"/>
    </row>
    <row r="91" spans="2:20" s="577" customFormat="1" ht="15" customHeight="1">
      <c r="B91" s="83" t="s">
        <v>570</v>
      </c>
      <c r="C91" s="625">
        <v>-968374.973</v>
      </c>
      <c r="D91" s="625">
        <v>-12546147.128</v>
      </c>
      <c r="E91" s="625">
        <v>-257437.2</v>
      </c>
      <c r="F91" s="625">
        <v>-42723.125</v>
      </c>
      <c r="G91" s="625">
        <v>-885251.74899999995</v>
      </c>
      <c r="H91" s="491"/>
      <c r="I91" s="587" t="s">
        <v>570</v>
      </c>
      <c r="J91" s="625">
        <f t="shared" si="12"/>
        <v>-968374.973</v>
      </c>
      <c r="K91" s="625">
        <f t="shared" si="12"/>
        <v>-12546147.128</v>
      </c>
      <c r="L91" s="625">
        <f t="shared" si="12"/>
        <v>-257437.2</v>
      </c>
      <c r="M91" s="625">
        <f t="shared" si="12"/>
        <v>-42723.125</v>
      </c>
      <c r="N91" s="625">
        <f t="shared" si="12"/>
        <v>-885251.74899999995</v>
      </c>
      <c r="P91" s="634"/>
      <c r="Q91" s="634"/>
      <c r="R91" s="634"/>
      <c r="S91" s="634"/>
      <c r="T91" s="634"/>
    </row>
    <row r="92" spans="2:20" s="577" customFormat="1" ht="15" customHeight="1">
      <c r="B92" s="110" t="s">
        <v>572</v>
      </c>
      <c r="C92" s="626">
        <v>-651971.93900000001</v>
      </c>
      <c r="D92" s="626">
        <v>-4843257.9220000003</v>
      </c>
      <c r="E92" s="626">
        <v>-632047.70499999996</v>
      </c>
      <c r="F92" s="626">
        <v>-758440.09499999997</v>
      </c>
      <c r="G92" s="626">
        <v>-2214197.145</v>
      </c>
      <c r="H92" s="491"/>
      <c r="I92" s="588" t="s">
        <v>571</v>
      </c>
      <c r="J92" s="626">
        <f t="shared" si="12"/>
        <v>-651971.93900000001</v>
      </c>
      <c r="K92" s="626">
        <f t="shared" si="12"/>
        <v>-4843257.9220000003</v>
      </c>
      <c r="L92" s="626">
        <f t="shared" si="12"/>
        <v>-632047.70499999996</v>
      </c>
      <c r="M92" s="626">
        <f t="shared" si="12"/>
        <v>-758440.09499999997</v>
      </c>
      <c r="N92" s="626">
        <f t="shared" si="12"/>
        <v>-2214197.145</v>
      </c>
      <c r="P92" s="634"/>
      <c r="Q92" s="634"/>
      <c r="R92" s="634"/>
      <c r="S92" s="634"/>
      <c r="T92" s="634"/>
    </row>
    <row r="93" spans="2:20" s="577" customFormat="1" ht="15" customHeight="1">
      <c r="B93" s="592" t="s">
        <v>574</v>
      </c>
      <c r="C93" s="625">
        <v>342647.359</v>
      </c>
      <c r="D93" s="625">
        <v>-2109010.3539999998</v>
      </c>
      <c r="E93" s="625">
        <v>-101901.08500000001</v>
      </c>
      <c r="F93" s="625">
        <v>-14582.945</v>
      </c>
      <c r="G93" s="625">
        <v>-321106.49</v>
      </c>
      <c r="H93" s="491"/>
      <c r="I93" s="591" t="s">
        <v>573</v>
      </c>
      <c r="J93" s="625">
        <f t="shared" si="12"/>
        <v>342647.359</v>
      </c>
      <c r="K93" s="625">
        <f t="shared" si="12"/>
        <v>-2109010.3539999998</v>
      </c>
      <c r="L93" s="625">
        <f t="shared" si="12"/>
        <v>-101901.08500000001</v>
      </c>
      <c r="M93" s="625">
        <f t="shared" si="12"/>
        <v>-14582.945</v>
      </c>
      <c r="N93" s="625">
        <f t="shared" si="12"/>
        <v>-321106.49</v>
      </c>
      <c r="P93" s="634"/>
      <c r="Q93" s="634"/>
      <c r="R93" s="634"/>
      <c r="S93" s="634"/>
      <c r="T93" s="634"/>
    </row>
    <row r="94" spans="2:20" s="577" customFormat="1" ht="15" customHeight="1">
      <c r="B94" s="110" t="s">
        <v>171</v>
      </c>
      <c r="C94" s="626">
        <v>-1993520.6869999999</v>
      </c>
      <c r="D94" s="626">
        <v>-28166209.454</v>
      </c>
      <c r="E94" s="626">
        <v>-1402827.7350000001</v>
      </c>
      <c r="F94" s="626">
        <v>-1446089.96</v>
      </c>
      <c r="G94" s="626">
        <v>-3964859.2149999999</v>
      </c>
      <c r="H94" s="491"/>
      <c r="I94" s="588" t="str">
        <f>B94</f>
        <v>Custos e Despesas</v>
      </c>
      <c r="J94" s="626">
        <f t="shared" si="12"/>
        <v>-1993520.6869999999</v>
      </c>
      <c r="K94" s="626">
        <f t="shared" si="12"/>
        <v>-28166209.454</v>
      </c>
      <c r="L94" s="626">
        <f t="shared" si="12"/>
        <v>-1402827.7350000001</v>
      </c>
      <c r="M94" s="626">
        <f t="shared" si="12"/>
        <v>-1446089.96</v>
      </c>
      <c r="N94" s="626">
        <f t="shared" si="12"/>
        <v>-3964859.2149999999</v>
      </c>
      <c r="P94" s="634"/>
      <c r="Q94" s="634"/>
      <c r="R94" s="634"/>
      <c r="S94" s="634"/>
      <c r="T94" s="634"/>
    </row>
    <row r="95" spans="2:20" s="577" customFormat="1" ht="15" customHeight="1">
      <c r="B95" s="592" t="s">
        <v>174</v>
      </c>
      <c r="C95" s="625">
        <v>-18008.344000000001</v>
      </c>
      <c r="D95" s="625">
        <v>-253081.473</v>
      </c>
      <c r="E95" s="625">
        <v>-14923.39</v>
      </c>
      <c r="F95" s="625">
        <v>-26574.455000000002</v>
      </c>
      <c r="G95" s="625">
        <v>-24840.81</v>
      </c>
      <c r="H95" s="491"/>
      <c r="I95" s="591" t="s">
        <v>196</v>
      </c>
      <c r="J95" s="625">
        <f t="shared" si="12"/>
        <v>-18008.344000000001</v>
      </c>
      <c r="K95" s="625">
        <f t="shared" si="12"/>
        <v>-253081.473</v>
      </c>
      <c r="L95" s="625">
        <f t="shared" si="12"/>
        <v>-14923.39</v>
      </c>
      <c r="M95" s="625">
        <f t="shared" si="12"/>
        <v>-26574.455000000002</v>
      </c>
      <c r="N95" s="625">
        <f t="shared" si="12"/>
        <v>-24840.81</v>
      </c>
      <c r="P95" s="634"/>
      <c r="Q95" s="634"/>
      <c r="R95" s="634"/>
      <c r="S95" s="634"/>
      <c r="T95" s="634"/>
    </row>
    <row r="96" spans="2:20" s="577" customFormat="1" ht="15" customHeight="1">
      <c r="B96" s="590" t="s">
        <v>1078</v>
      </c>
      <c r="C96" s="627">
        <v>-2011529.031</v>
      </c>
      <c r="D96" s="627">
        <v>-28419290.927999999</v>
      </c>
      <c r="E96" s="627">
        <v>-1417751.125</v>
      </c>
      <c r="F96" s="627">
        <v>-1472664.415</v>
      </c>
      <c r="G96" s="627">
        <v>-3989700.0249999999</v>
      </c>
      <c r="H96" s="491"/>
      <c r="I96" s="589" t="s">
        <v>194</v>
      </c>
      <c r="J96" s="627">
        <f t="shared" si="12"/>
        <v>-2011529.031</v>
      </c>
      <c r="K96" s="627">
        <f t="shared" si="12"/>
        <v>-28419290.927999999</v>
      </c>
      <c r="L96" s="627">
        <f t="shared" si="12"/>
        <v>-1417751.125</v>
      </c>
      <c r="M96" s="627">
        <f t="shared" si="12"/>
        <v>-1472664.415</v>
      </c>
      <c r="N96" s="627">
        <f t="shared" si="12"/>
        <v>-3989700.0249999999</v>
      </c>
      <c r="P96" s="634"/>
      <c r="Q96" s="634"/>
      <c r="R96" s="634"/>
      <c r="S96" s="634"/>
      <c r="T96" s="634"/>
    </row>
    <row r="97" spans="2:20" s="577" customFormat="1" ht="15" customHeight="1">
      <c r="B97" s="112" t="s">
        <v>580</v>
      </c>
      <c r="C97" s="629">
        <v>5569358.8130000001</v>
      </c>
      <c r="D97" s="629">
        <v>89486405.960999995</v>
      </c>
      <c r="E97" s="629">
        <v>13527472.965</v>
      </c>
      <c r="F97" s="629">
        <v>20989671.789999999</v>
      </c>
      <c r="G97" s="629">
        <v>49113149.740000002</v>
      </c>
      <c r="H97" s="491"/>
      <c r="I97" s="582" t="s">
        <v>579</v>
      </c>
      <c r="J97" s="629">
        <f t="shared" si="12"/>
        <v>5569358.8130000001</v>
      </c>
      <c r="K97" s="629">
        <f t="shared" si="12"/>
        <v>89486405.960999995</v>
      </c>
      <c r="L97" s="629">
        <f t="shared" si="12"/>
        <v>13527472.965</v>
      </c>
      <c r="M97" s="629">
        <f t="shared" si="12"/>
        <v>20989671.789999999</v>
      </c>
      <c r="N97" s="629">
        <f t="shared" si="12"/>
        <v>49113149.740000002</v>
      </c>
      <c r="P97" s="634"/>
      <c r="Q97" s="634"/>
      <c r="R97" s="634"/>
      <c r="S97" s="634"/>
      <c r="T97" s="634"/>
    </row>
    <row r="98" spans="2:20" s="577" customFormat="1" ht="15" customHeight="1">
      <c r="B98" s="83" t="s">
        <v>176</v>
      </c>
      <c r="C98" s="631">
        <v>0</v>
      </c>
      <c r="D98" s="631">
        <v>0</v>
      </c>
      <c r="E98" s="631">
        <v>0</v>
      </c>
      <c r="F98" s="631">
        <v>0</v>
      </c>
      <c r="G98" s="631">
        <v>0</v>
      </c>
      <c r="H98" s="491"/>
      <c r="I98" s="587" t="s">
        <v>197</v>
      </c>
      <c r="J98" s="631">
        <f t="shared" si="12"/>
        <v>0</v>
      </c>
      <c r="K98" s="631">
        <f t="shared" si="12"/>
        <v>0</v>
      </c>
      <c r="L98" s="631">
        <f t="shared" si="12"/>
        <v>0</v>
      </c>
      <c r="M98" s="631">
        <f t="shared" si="12"/>
        <v>0</v>
      </c>
      <c r="N98" s="631">
        <f t="shared" si="12"/>
        <v>0</v>
      </c>
      <c r="P98" s="634"/>
      <c r="Q98" s="634"/>
      <c r="R98" s="634"/>
      <c r="S98" s="634"/>
      <c r="T98" s="634"/>
    </row>
    <row r="99" spans="2:20" s="577" customFormat="1" ht="15" customHeight="1">
      <c r="B99" s="110" t="s">
        <v>584</v>
      </c>
      <c r="C99" s="626">
        <v>278859.674</v>
      </c>
      <c r="D99" s="626">
        <v>5278550.7640000004</v>
      </c>
      <c r="E99" s="626">
        <v>441667.745</v>
      </c>
      <c r="F99" s="626">
        <v>639582.06999999995</v>
      </c>
      <c r="G99" s="626">
        <v>6044316.0300000003</v>
      </c>
      <c r="H99" s="491"/>
      <c r="I99" s="588" t="s">
        <v>583</v>
      </c>
      <c r="J99" s="626">
        <f t="shared" si="12"/>
        <v>278859.674</v>
      </c>
      <c r="K99" s="626">
        <f t="shared" si="12"/>
        <v>5278550.7640000004</v>
      </c>
      <c r="L99" s="626">
        <f t="shared" si="12"/>
        <v>441667.745</v>
      </c>
      <c r="M99" s="626">
        <f t="shared" si="12"/>
        <v>639582.06999999995</v>
      </c>
      <c r="N99" s="626">
        <f t="shared" si="12"/>
        <v>6044316.0300000003</v>
      </c>
      <c r="P99" s="634"/>
      <c r="Q99" s="634"/>
      <c r="R99" s="634"/>
      <c r="S99" s="634"/>
      <c r="T99" s="634"/>
    </row>
    <row r="100" spans="2:20" s="577" customFormat="1" ht="15" customHeight="1">
      <c r="B100" s="83" t="s">
        <v>588</v>
      </c>
      <c r="C100" s="625">
        <v>-11988.040999999999</v>
      </c>
      <c r="D100" s="625">
        <v>-40156993.384999998</v>
      </c>
      <c r="E100" s="625">
        <v>-4958073.47</v>
      </c>
      <c r="F100" s="625">
        <v>-8223989.5049999999</v>
      </c>
      <c r="G100" s="625">
        <v>-25031210.030000001</v>
      </c>
      <c r="H100" s="491"/>
      <c r="I100" s="587" t="s">
        <v>587</v>
      </c>
      <c r="J100" s="625">
        <f t="shared" si="12"/>
        <v>-11988.040999999999</v>
      </c>
      <c r="K100" s="625">
        <f t="shared" si="12"/>
        <v>-40156993.384999998</v>
      </c>
      <c r="L100" s="625">
        <f t="shared" si="12"/>
        <v>-4958073.47</v>
      </c>
      <c r="M100" s="625">
        <f t="shared" si="12"/>
        <v>-8223989.5049999999</v>
      </c>
      <c r="N100" s="625">
        <f t="shared" si="12"/>
        <v>-25031210.030000001</v>
      </c>
      <c r="P100" s="634"/>
      <c r="Q100" s="634"/>
      <c r="R100" s="634"/>
      <c r="S100" s="634"/>
      <c r="T100" s="634"/>
    </row>
    <row r="101" spans="2:20" s="577" customFormat="1" ht="15" customHeight="1">
      <c r="B101" s="586" t="s">
        <v>612</v>
      </c>
      <c r="C101" s="632">
        <v>266871.63299999997</v>
      </c>
      <c r="D101" s="632">
        <v>-34878442.620999999</v>
      </c>
      <c r="E101" s="632">
        <v>-4516405.7249999996</v>
      </c>
      <c r="F101" s="632">
        <v>-7584407.4349999996</v>
      </c>
      <c r="G101" s="632">
        <v>-18986894</v>
      </c>
      <c r="H101" s="491"/>
      <c r="I101" s="585" t="s">
        <v>198</v>
      </c>
      <c r="J101" s="632">
        <f t="shared" si="12"/>
        <v>266871.63299999997</v>
      </c>
      <c r="K101" s="632">
        <f t="shared" si="12"/>
        <v>-34878442.620999999</v>
      </c>
      <c r="L101" s="632">
        <f t="shared" si="12"/>
        <v>-4516405.7249999996</v>
      </c>
      <c r="M101" s="632">
        <f t="shared" si="12"/>
        <v>-7584407.4349999996</v>
      </c>
      <c r="N101" s="632">
        <f t="shared" si="12"/>
        <v>-18986894</v>
      </c>
      <c r="P101" s="634"/>
      <c r="Q101" s="634"/>
      <c r="R101" s="634"/>
      <c r="S101" s="634"/>
      <c r="T101" s="634"/>
    </row>
    <row r="102" spans="2:20" s="577" customFormat="1" ht="15" customHeight="1">
      <c r="B102" s="112" t="s">
        <v>614</v>
      </c>
      <c r="C102" s="629">
        <v>5836230.4460000005</v>
      </c>
      <c r="D102" s="629">
        <v>54607963.339000002</v>
      </c>
      <c r="E102" s="629">
        <v>9011067.2400000002</v>
      </c>
      <c r="F102" s="629">
        <v>13405264.355</v>
      </c>
      <c r="G102" s="629">
        <v>30126255.739999998</v>
      </c>
      <c r="H102" s="491"/>
      <c r="I102" s="582" t="s">
        <v>613</v>
      </c>
      <c r="J102" s="629">
        <f t="shared" si="12"/>
        <v>5836230.4460000005</v>
      </c>
      <c r="K102" s="629">
        <f t="shared" si="12"/>
        <v>54607963.339000002</v>
      </c>
      <c r="L102" s="629">
        <f t="shared" si="12"/>
        <v>9011067.2400000002</v>
      </c>
      <c r="M102" s="629">
        <f t="shared" si="12"/>
        <v>13405264.355</v>
      </c>
      <c r="N102" s="629">
        <f t="shared" si="12"/>
        <v>30126255.739999998</v>
      </c>
      <c r="P102" s="634"/>
      <c r="Q102" s="634"/>
      <c r="R102" s="634"/>
      <c r="S102" s="634"/>
      <c r="T102" s="634"/>
    </row>
    <row r="103" spans="2:20" s="577" customFormat="1" ht="15" customHeight="1">
      <c r="B103" s="584" t="s">
        <v>242</v>
      </c>
      <c r="C103" s="627">
        <v>-317404.85600000003</v>
      </c>
      <c r="D103" s="627">
        <v>4586624.9170000004</v>
      </c>
      <c r="E103" s="627">
        <v>251839.15</v>
      </c>
      <c r="F103" s="627">
        <v>528621.67500000005</v>
      </c>
      <c r="G103" s="627">
        <v>-9052788.4800000004</v>
      </c>
      <c r="H103" s="491"/>
      <c r="I103" s="583" t="s">
        <v>200</v>
      </c>
      <c r="J103" s="627">
        <f t="shared" si="12"/>
        <v>-317404.85600000003</v>
      </c>
      <c r="K103" s="627">
        <f t="shared" si="12"/>
        <v>4586624.9170000004</v>
      </c>
      <c r="L103" s="627">
        <f t="shared" si="12"/>
        <v>251839.15</v>
      </c>
      <c r="M103" s="627">
        <f t="shared" si="12"/>
        <v>528621.67500000005</v>
      </c>
      <c r="N103" s="627">
        <f t="shared" si="12"/>
        <v>-9052788.4800000004</v>
      </c>
      <c r="P103" s="634"/>
      <c r="Q103" s="634"/>
      <c r="R103" s="634"/>
      <c r="S103" s="634"/>
      <c r="T103" s="634"/>
    </row>
    <row r="104" spans="2:20" s="577" customFormat="1" ht="15" customHeight="1">
      <c r="B104" s="112" t="s">
        <v>616</v>
      </c>
      <c r="C104" s="629">
        <v>5518825.5889999997</v>
      </c>
      <c r="D104" s="629">
        <v>59194588.256999999</v>
      </c>
      <c r="E104" s="629">
        <v>9262906.3900000006</v>
      </c>
      <c r="F104" s="629">
        <v>13933886.029999999</v>
      </c>
      <c r="G104" s="629">
        <v>21073467.260000002</v>
      </c>
      <c r="H104" s="491"/>
      <c r="I104" s="582" t="s">
        <v>615</v>
      </c>
      <c r="J104" s="629">
        <f t="shared" si="12"/>
        <v>5518825.5889999997</v>
      </c>
      <c r="K104" s="629">
        <f t="shared" si="12"/>
        <v>59194588.256999999</v>
      </c>
      <c r="L104" s="629">
        <f t="shared" si="12"/>
        <v>9262906.3900000006</v>
      </c>
      <c r="M104" s="629">
        <f t="shared" si="12"/>
        <v>13933886.029999999</v>
      </c>
      <c r="N104" s="629">
        <f t="shared" si="12"/>
        <v>21073467.260000002</v>
      </c>
      <c r="P104" s="634"/>
      <c r="Q104" s="634"/>
      <c r="R104" s="634"/>
      <c r="S104" s="634"/>
      <c r="T104" s="634"/>
    </row>
    <row r="105" spans="2:20" s="577" customFormat="1" ht="15" customHeight="1">
      <c r="B105" s="581" t="s">
        <v>172</v>
      </c>
      <c r="C105" s="629">
        <v>5587367.1569999997</v>
      </c>
      <c r="D105" s="629">
        <v>89739487.434</v>
      </c>
      <c r="E105" s="629">
        <v>13542396.355</v>
      </c>
      <c r="F105" s="629">
        <v>21016246.245000001</v>
      </c>
      <c r="G105" s="629">
        <v>49137990.549999997</v>
      </c>
      <c r="H105" s="491"/>
      <c r="I105" s="580" t="s">
        <v>172</v>
      </c>
      <c r="J105" s="629">
        <f t="shared" si="12"/>
        <v>5587367.1569999997</v>
      </c>
      <c r="K105" s="629">
        <f t="shared" si="12"/>
        <v>89739487.434</v>
      </c>
      <c r="L105" s="629">
        <f t="shared" si="12"/>
        <v>13542396.355</v>
      </c>
      <c r="M105" s="629">
        <f t="shared" si="12"/>
        <v>21016246.245000001</v>
      </c>
      <c r="N105" s="629">
        <f t="shared" si="12"/>
        <v>49137990.549999997</v>
      </c>
      <c r="P105" s="634"/>
      <c r="Q105" s="634"/>
      <c r="R105" s="634"/>
      <c r="S105" s="634"/>
      <c r="T105" s="634"/>
    </row>
    <row r="106" spans="2:20" s="577" customFormat="1" ht="15" customHeight="1">
      <c r="B106" s="287" t="s">
        <v>244</v>
      </c>
      <c r="C106" s="288">
        <v>0.73699999999999999</v>
      </c>
      <c r="D106" s="288">
        <v>0.76100000000000001</v>
      </c>
      <c r="E106" s="288">
        <v>0.90600000000000003</v>
      </c>
      <c r="F106" s="288">
        <v>0.93500000000000005</v>
      </c>
      <c r="G106" s="288">
        <v>0.92500000000000004</v>
      </c>
      <c r="H106" s="621"/>
      <c r="I106" s="579" t="s">
        <v>195</v>
      </c>
      <c r="J106" s="288">
        <f t="shared" si="12"/>
        <v>0.73699999999999999</v>
      </c>
      <c r="K106" s="288">
        <f t="shared" si="12"/>
        <v>0.76100000000000001</v>
      </c>
      <c r="L106" s="288">
        <f t="shared" si="12"/>
        <v>0.90600000000000003</v>
      </c>
      <c r="M106" s="288">
        <f t="shared" si="12"/>
        <v>0.93500000000000005</v>
      </c>
      <c r="N106" s="288">
        <f t="shared" si="12"/>
        <v>0.92500000000000004</v>
      </c>
      <c r="P106" s="578"/>
      <c r="Q106" s="578"/>
      <c r="R106" s="578"/>
      <c r="S106" s="578"/>
      <c r="T106" s="578"/>
    </row>
    <row r="107" spans="2:20" ht="15" customHeight="1">
      <c r="C107" s="491"/>
      <c r="D107" s="491"/>
      <c r="E107" s="491"/>
      <c r="F107" s="491"/>
      <c r="G107" s="491"/>
      <c r="H107"/>
      <c r="I107"/>
      <c r="J107"/>
      <c r="K107"/>
      <c r="L107"/>
      <c r="M107"/>
      <c r="N107"/>
    </row>
    <row r="108" spans="2:20" ht="15.75">
      <c r="B108" s="575">
        <v>2025</v>
      </c>
      <c r="C108" s="576"/>
      <c r="D108" s="576"/>
      <c r="E108" s="576"/>
      <c r="F108" s="576"/>
      <c r="G108" s="576"/>
      <c r="I108" s="575">
        <f>B108</f>
        <v>2025</v>
      </c>
      <c r="J108" s="43"/>
      <c r="K108" s="43"/>
      <c r="L108" s="43"/>
      <c r="M108" s="43"/>
      <c r="N108" s="43"/>
    </row>
    <row r="109" spans="2:20">
      <c r="C109" s="574"/>
      <c r="D109" s="574"/>
      <c r="E109" s="574"/>
      <c r="F109" s="574"/>
      <c r="G109" s="574"/>
      <c r="H109"/>
      <c r="I109"/>
      <c r="J109" s="1"/>
      <c r="K109" s="1"/>
      <c r="L109" s="1"/>
      <c r="M109" s="1"/>
      <c r="N109" s="1"/>
    </row>
    <row r="110" spans="2:20">
      <c r="B110" s="106" t="s">
        <v>1077</v>
      </c>
      <c r="C110" s="573" t="s">
        <v>276</v>
      </c>
      <c r="D110" s="573" t="s">
        <v>1076</v>
      </c>
      <c r="E110" s="573" t="s">
        <v>277</v>
      </c>
      <c r="F110" s="573" t="s">
        <v>278</v>
      </c>
      <c r="G110" s="573" t="s">
        <v>294</v>
      </c>
      <c r="H110" s="89"/>
      <c r="I110" s="106" t="s">
        <v>1077</v>
      </c>
      <c r="J110" s="105" t="s">
        <v>276</v>
      </c>
      <c r="K110" s="105" t="s">
        <v>1076</v>
      </c>
      <c r="L110" s="105" t="s">
        <v>277</v>
      </c>
      <c r="M110" s="105" t="s">
        <v>278</v>
      </c>
      <c r="N110" s="105" t="s">
        <v>294</v>
      </c>
    </row>
    <row r="111" spans="2:20" ht="15" customHeight="1">
      <c r="B111" s="572" t="s">
        <v>556</v>
      </c>
      <c r="C111" s="564"/>
      <c r="D111" s="564"/>
      <c r="E111" s="564"/>
      <c r="F111" s="564"/>
      <c r="G111" s="564"/>
      <c r="H111"/>
      <c r="I111" s="572" t="s">
        <v>555</v>
      </c>
      <c r="J111" s="564"/>
      <c r="K111" s="564"/>
      <c r="L111" s="564"/>
      <c r="M111" s="564"/>
      <c r="N111" s="564"/>
    </row>
    <row r="112" spans="2:20" ht="15" customHeight="1">
      <c r="B112" s="563" t="s">
        <v>558</v>
      </c>
      <c r="C112" s="561">
        <v>15237076.079999998</v>
      </c>
      <c r="D112" s="561">
        <v>123243336.36974353</v>
      </c>
      <c r="E112" s="561">
        <v>9014633.3100000005</v>
      </c>
      <c r="F112" s="561">
        <v>10524813.990000004</v>
      </c>
      <c r="G112" s="561">
        <v>20283145.284999996</v>
      </c>
      <c r="H112" s="542"/>
      <c r="I112" s="562" t="s">
        <v>1080</v>
      </c>
      <c r="J112" s="561">
        <f t="shared" ref="J112:J143" si="16">C112</f>
        <v>15237076.079999998</v>
      </c>
      <c r="K112" s="561">
        <f t="shared" ref="K112:K143" si="17">D112</f>
        <v>123243336.36974353</v>
      </c>
      <c r="L112" s="561">
        <f t="shared" ref="L112:L143" si="18">E112</f>
        <v>9014633.3100000005</v>
      </c>
      <c r="M112" s="561">
        <f t="shared" ref="M112:M143" si="19">F112</f>
        <v>10524813.990000004</v>
      </c>
      <c r="N112" s="561">
        <f t="shared" ref="N112:N143" si="20">G112</f>
        <v>20283145.284999996</v>
      </c>
    </row>
    <row r="113" spans="2:14" ht="15" customHeight="1">
      <c r="B113" s="558" t="s">
        <v>229</v>
      </c>
      <c r="C113" s="564">
        <v>7260853.79</v>
      </c>
      <c r="D113" s="564">
        <v>261734676.26761955</v>
      </c>
      <c r="E113" s="564">
        <v>41133827.995000005</v>
      </c>
      <c r="F113" s="564">
        <v>63576384.044999994</v>
      </c>
      <c r="G113" s="564">
        <v>159402168.11999997</v>
      </c>
      <c r="H113" s="542"/>
      <c r="I113" s="556" t="s">
        <v>679</v>
      </c>
      <c r="J113" s="564">
        <f t="shared" si="16"/>
        <v>7260853.79</v>
      </c>
      <c r="K113" s="564">
        <f t="shared" si="17"/>
        <v>261734676.26761955</v>
      </c>
      <c r="L113" s="564">
        <f t="shared" si="18"/>
        <v>41133827.995000005</v>
      </c>
      <c r="M113" s="564">
        <f t="shared" si="19"/>
        <v>63576384.044999994</v>
      </c>
      <c r="N113" s="564">
        <f t="shared" si="20"/>
        <v>159402168.11999997</v>
      </c>
    </row>
    <row r="114" spans="2:14" ht="15" customHeight="1">
      <c r="B114" s="563" t="s">
        <v>231</v>
      </c>
      <c r="C114" s="561">
        <v>157793.14000000033</v>
      </c>
      <c r="D114" s="561">
        <v>75460162.588286206</v>
      </c>
      <c r="E114" s="561">
        <v>22612823.73</v>
      </c>
      <c r="F114" s="561">
        <v>35542498.539999999</v>
      </c>
      <c r="G114" s="561">
        <v>87764512.165000007</v>
      </c>
      <c r="H114" s="542"/>
      <c r="I114" s="562" t="s">
        <v>679</v>
      </c>
      <c r="J114" s="561">
        <f t="shared" si="16"/>
        <v>157793.14000000033</v>
      </c>
      <c r="K114" s="561">
        <f t="shared" si="17"/>
        <v>75460162.588286206</v>
      </c>
      <c r="L114" s="561">
        <f t="shared" si="18"/>
        <v>22612823.73</v>
      </c>
      <c r="M114" s="561">
        <f t="shared" si="19"/>
        <v>35542498.539999999</v>
      </c>
      <c r="N114" s="561">
        <f t="shared" si="20"/>
        <v>87764512.165000007</v>
      </c>
    </row>
    <row r="115" spans="2:14" ht="15" customHeight="1">
      <c r="B115" s="558" t="s">
        <v>490</v>
      </c>
      <c r="C115" s="564">
        <v>0</v>
      </c>
      <c r="D115" s="564">
        <v>38644283.606529802</v>
      </c>
      <c r="E115" s="564">
        <v>0</v>
      </c>
      <c r="F115" s="564">
        <v>0</v>
      </c>
      <c r="G115" s="564">
        <v>-2.5000000000000001E-2</v>
      </c>
      <c r="H115" s="542"/>
      <c r="I115" s="556" t="s">
        <v>485</v>
      </c>
      <c r="J115" s="564">
        <f t="shared" si="16"/>
        <v>0</v>
      </c>
      <c r="K115" s="564">
        <f t="shared" si="17"/>
        <v>38644283.606529802</v>
      </c>
      <c r="L115" s="564">
        <f t="shared" si="18"/>
        <v>0</v>
      </c>
      <c r="M115" s="564">
        <f t="shared" si="19"/>
        <v>0</v>
      </c>
      <c r="N115" s="564">
        <f t="shared" si="20"/>
        <v>-2.5000000000000001E-2</v>
      </c>
    </row>
    <row r="116" spans="2:14" ht="15" customHeight="1">
      <c r="B116" s="563" t="s">
        <v>167</v>
      </c>
      <c r="C116" s="561">
        <v>9048572.6999999993</v>
      </c>
      <c r="D116" s="561">
        <v>23885907.768488403</v>
      </c>
      <c r="E116" s="561">
        <v>0.2700000000079078</v>
      </c>
      <c r="F116" s="561">
        <v>487702.63500000007</v>
      </c>
      <c r="G116" s="561">
        <v>0</v>
      </c>
      <c r="H116" s="542"/>
      <c r="I116" s="562" t="s">
        <v>190</v>
      </c>
      <c r="J116" s="561">
        <f t="shared" si="16"/>
        <v>9048572.6999999993</v>
      </c>
      <c r="K116" s="561">
        <f t="shared" si="17"/>
        <v>23885907.768488403</v>
      </c>
      <c r="L116" s="561">
        <f t="shared" si="18"/>
        <v>0.2700000000079078</v>
      </c>
      <c r="M116" s="561">
        <f t="shared" si="19"/>
        <v>487702.63500000007</v>
      </c>
      <c r="N116" s="561">
        <f t="shared" si="20"/>
        <v>0</v>
      </c>
    </row>
    <row r="117" spans="2:14" ht="15" customHeight="1">
      <c r="B117" s="558" t="s">
        <v>166</v>
      </c>
      <c r="C117" s="564">
        <v>-141045.57963773</v>
      </c>
      <c r="D117" s="564">
        <v>-2053602.3753924</v>
      </c>
      <c r="E117" s="564">
        <v>-1083.889999999999</v>
      </c>
      <c r="F117" s="564">
        <v>-447908.43</v>
      </c>
      <c r="G117" s="564">
        <v>0</v>
      </c>
      <c r="H117" s="542"/>
      <c r="I117" s="556" t="s">
        <v>189</v>
      </c>
      <c r="J117" s="564">
        <f t="shared" si="16"/>
        <v>-141045.57963773</v>
      </c>
      <c r="K117" s="564">
        <f t="shared" si="17"/>
        <v>-2053602.3753924</v>
      </c>
      <c r="L117" s="564">
        <f t="shared" si="18"/>
        <v>-1083.889999999999</v>
      </c>
      <c r="M117" s="564">
        <f t="shared" si="19"/>
        <v>-447908.43</v>
      </c>
      <c r="N117" s="564">
        <f t="shared" si="20"/>
        <v>0</v>
      </c>
    </row>
    <row r="118" spans="2:14" ht="15" customHeight="1">
      <c r="B118" s="566" t="s">
        <v>562</v>
      </c>
      <c r="C118" s="549">
        <v>31563250.138719901</v>
      </c>
      <c r="D118" s="549">
        <v>520914518.18973166</v>
      </c>
      <c r="E118" s="549">
        <v>72760201.415000007</v>
      </c>
      <c r="F118" s="549">
        <v>109683490.79000001</v>
      </c>
      <c r="G118" s="549">
        <v>267449825.54499999</v>
      </c>
      <c r="H118" s="542"/>
      <c r="I118" s="565" t="s">
        <v>561</v>
      </c>
      <c r="J118" s="549">
        <f t="shared" si="16"/>
        <v>31563250.138719901</v>
      </c>
      <c r="K118" s="549">
        <f t="shared" si="17"/>
        <v>520914518.18973166</v>
      </c>
      <c r="L118" s="549">
        <f t="shared" si="18"/>
        <v>72760201.415000007</v>
      </c>
      <c r="M118" s="549">
        <f t="shared" si="19"/>
        <v>109683490.79000001</v>
      </c>
      <c r="N118" s="549">
        <f t="shared" si="20"/>
        <v>267449825.54499999</v>
      </c>
    </row>
    <row r="119" spans="2:14" ht="15" customHeight="1">
      <c r="B119" s="558" t="s">
        <v>214</v>
      </c>
      <c r="C119" s="564">
        <v>-1182614.12941214</v>
      </c>
      <c r="D119" s="564">
        <v>-31392028.308947101</v>
      </c>
      <c r="E119" s="564">
        <v>-6632971.1999999993</v>
      </c>
      <c r="F119" s="564">
        <v>-10236795.309999999</v>
      </c>
      <c r="G119" s="564">
        <v>-24739109.02</v>
      </c>
      <c r="H119" s="542"/>
      <c r="I119" s="556" t="s">
        <v>213</v>
      </c>
      <c r="J119" s="564">
        <f t="shared" si="16"/>
        <v>-1182614.12941214</v>
      </c>
      <c r="K119" s="564">
        <f t="shared" si="17"/>
        <v>-31392028.308947101</v>
      </c>
      <c r="L119" s="564">
        <f t="shared" si="18"/>
        <v>-6632971.1999999993</v>
      </c>
      <c r="M119" s="564">
        <f t="shared" si="19"/>
        <v>-10236795.309999999</v>
      </c>
      <c r="N119" s="564">
        <f t="shared" si="20"/>
        <v>-24739109.02</v>
      </c>
    </row>
    <row r="120" spans="2:14" ht="15" customHeight="1">
      <c r="B120" s="563" t="s">
        <v>216</v>
      </c>
      <c r="C120" s="561">
        <v>0</v>
      </c>
      <c r="D120" s="561">
        <v>0</v>
      </c>
      <c r="E120" s="561">
        <v>0</v>
      </c>
      <c r="F120" s="561">
        <v>0</v>
      </c>
      <c r="G120" s="561">
        <v>0</v>
      </c>
      <c r="H120" s="542"/>
      <c r="I120" s="562" t="s">
        <v>216</v>
      </c>
      <c r="J120" s="561">
        <f t="shared" si="16"/>
        <v>0</v>
      </c>
      <c r="K120" s="561">
        <f t="shared" si="17"/>
        <v>0</v>
      </c>
      <c r="L120" s="561">
        <f t="shared" si="18"/>
        <v>0</v>
      </c>
      <c r="M120" s="561">
        <f t="shared" si="19"/>
        <v>0</v>
      </c>
      <c r="N120" s="561">
        <f t="shared" si="20"/>
        <v>0</v>
      </c>
    </row>
    <row r="121" spans="2:14" ht="15" customHeight="1">
      <c r="B121" s="558" t="s">
        <v>217</v>
      </c>
      <c r="C121" s="564">
        <v>-8812.89251797</v>
      </c>
      <c r="D121" s="564">
        <v>0</v>
      </c>
      <c r="E121" s="564">
        <v>0</v>
      </c>
      <c r="F121" s="564">
        <v>0</v>
      </c>
      <c r="G121" s="564">
        <v>0</v>
      </c>
      <c r="H121" s="542"/>
      <c r="I121" s="556" t="s">
        <v>217</v>
      </c>
      <c r="J121" s="564">
        <f t="shared" si="16"/>
        <v>-8812.89251797</v>
      </c>
      <c r="K121" s="564">
        <f t="shared" si="17"/>
        <v>0</v>
      </c>
      <c r="L121" s="564">
        <f t="shared" si="18"/>
        <v>0</v>
      </c>
      <c r="M121" s="564">
        <f t="shared" si="19"/>
        <v>0</v>
      </c>
      <c r="N121" s="564">
        <f t="shared" si="20"/>
        <v>0</v>
      </c>
    </row>
    <row r="122" spans="2:14" ht="15" customHeight="1">
      <c r="B122" s="563" t="s">
        <v>219</v>
      </c>
      <c r="C122" s="561">
        <v>-1910884.7988740399</v>
      </c>
      <c r="D122" s="561">
        <v>-19287210.635207202</v>
      </c>
      <c r="E122" s="561">
        <v>-724618.6</v>
      </c>
      <c r="F122" s="561">
        <v>-1089646.9300000002</v>
      </c>
      <c r="G122" s="561">
        <v>-2602454.7549999999</v>
      </c>
      <c r="H122" s="542"/>
      <c r="I122" s="562" t="s">
        <v>563</v>
      </c>
      <c r="J122" s="561">
        <f t="shared" si="16"/>
        <v>-1910884.7988740399</v>
      </c>
      <c r="K122" s="561">
        <f t="shared" si="17"/>
        <v>-19287210.635207202</v>
      </c>
      <c r="L122" s="561">
        <f t="shared" si="18"/>
        <v>-724618.6</v>
      </c>
      <c r="M122" s="561">
        <f t="shared" si="19"/>
        <v>-1089646.9300000002</v>
      </c>
      <c r="N122" s="561">
        <f t="shared" si="20"/>
        <v>-2602454.7549999999</v>
      </c>
    </row>
    <row r="123" spans="2:14" ht="15" customHeight="1">
      <c r="B123" s="558" t="s">
        <v>565</v>
      </c>
      <c r="C123" s="557">
        <v>0</v>
      </c>
      <c r="D123" s="557">
        <v>0</v>
      </c>
      <c r="E123" s="557">
        <v>0</v>
      </c>
      <c r="F123" s="557">
        <v>0</v>
      </c>
      <c r="G123" s="557">
        <v>0</v>
      </c>
      <c r="H123" s="542"/>
      <c r="I123" s="556" t="s">
        <v>1079</v>
      </c>
      <c r="J123" s="555">
        <f t="shared" si="16"/>
        <v>0</v>
      </c>
      <c r="K123" s="555">
        <f t="shared" si="17"/>
        <v>0</v>
      </c>
      <c r="L123" s="555">
        <f t="shared" si="18"/>
        <v>0</v>
      </c>
      <c r="M123" s="555">
        <f t="shared" si="19"/>
        <v>0</v>
      </c>
      <c r="N123" s="555">
        <f t="shared" si="20"/>
        <v>0</v>
      </c>
    </row>
    <row r="124" spans="2:14" s="63" customFormat="1" ht="15" customHeight="1">
      <c r="B124" s="566" t="s">
        <v>221</v>
      </c>
      <c r="C124" s="549">
        <v>-3102311.8208041498</v>
      </c>
      <c r="D124" s="549">
        <v>-50679238.944154307</v>
      </c>
      <c r="E124" s="549">
        <v>-7357589.7999999989</v>
      </c>
      <c r="F124" s="549">
        <v>-11326442.239999998</v>
      </c>
      <c r="G124" s="549">
        <v>-27341563.774999999</v>
      </c>
      <c r="H124" s="542"/>
      <c r="I124" s="565" t="s">
        <v>192</v>
      </c>
      <c r="J124" s="549">
        <f t="shared" si="16"/>
        <v>-3102311.8208041498</v>
      </c>
      <c r="K124" s="549">
        <f t="shared" si="17"/>
        <v>-50679238.944154307</v>
      </c>
      <c r="L124" s="549">
        <f t="shared" si="18"/>
        <v>-7357589.7999999989</v>
      </c>
      <c r="M124" s="549">
        <f t="shared" si="19"/>
        <v>-11326442.239999998</v>
      </c>
      <c r="N124" s="549">
        <f t="shared" si="20"/>
        <v>-27341563.774999999</v>
      </c>
    </row>
    <row r="125" spans="2:14" ht="15" customHeight="1">
      <c r="B125" s="548" t="s">
        <v>567</v>
      </c>
      <c r="C125" s="571">
        <v>28460938.317915753</v>
      </c>
      <c r="D125" s="571">
        <v>470235279.24557734</v>
      </c>
      <c r="E125" s="571">
        <v>65402611.61500001</v>
      </c>
      <c r="F125" s="571">
        <v>98357048.550000012</v>
      </c>
      <c r="G125" s="571">
        <v>240108261.76999998</v>
      </c>
      <c r="H125" s="542"/>
      <c r="I125" s="547" t="s">
        <v>566</v>
      </c>
      <c r="J125" s="571">
        <f t="shared" si="16"/>
        <v>28460938.317915753</v>
      </c>
      <c r="K125" s="571">
        <f t="shared" si="17"/>
        <v>470235279.24557734</v>
      </c>
      <c r="L125" s="571">
        <f t="shared" si="18"/>
        <v>65402611.61500001</v>
      </c>
      <c r="M125" s="571">
        <f t="shared" si="19"/>
        <v>98357048.550000012</v>
      </c>
      <c r="N125" s="571">
        <f t="shared" si="20"/>
        <v>240108261.76999998</v>
      </c>
    </row>
    <row r="126" spans="2:14" ht="15" customHeight="1">
      <c r="B126" s="566" t="s">
        <v>751</v>
      </c>
      <c r="C126" s="570"/>
      <c r="D126" s="570"/>
      <c r="E126" s="570"/>
      <c r="F126" s="570"/>
      <c r="G126" s="570"/>
      <c r="H126" s="542"/>
      <c r="I126" s="565" t="s">
        <v>680</v>
      </c>
      <c r="J126" s="569">
        <f t="shared" si="16"/>
        <v>0</v>
      </c>
      <c r="K126" s="569">
        <f t="shared" si="17"/>
        <v>0</v>
      </c>
      <c r="L126" s="569">
        <f t="shared" si="18"/>
        <v>0</v>
      </c>
      <c r="M126" s="569">
        <f t="shared" si="19"/>
        <v>0</v>
      </c>
      <c r="N126" s="569">
        <f t="shared" si="20"/>
        <v>0</v>
      </c>
    </row>
    <row r="127" spans="2:14" ht="15" customHeight="1">
      <c r="B127" s="558" t="s">
        <v>569</v>
      </c>
      <c r="C127" s="564">
        <v>-3091779.4111433597</v>
      </c>
      <c r="D127" s="564">
        <v>-35069463.887105994</v>
      </c>
      <c r="E127" s="564">
        <v>-1500683.5450000002</v>
      </c>
      <c r="F127" s="564">
        <v>-2536137.875</v>
      </c>
      <c r="G127" s="564">
        <v>-1906862.0800000001</v>
      </c>
      <c r="H127" s="542"/>
      <c r="I127" s="556" t="s">
        <v>568</v>
      </c>
      <c r="J127" s="564">
        <f t="shared" si="16"/>
        <v>-3091779.4111433597</v>
      </c>
      <c r="K127" s="564">
        <f t="shared" si="17"/>
        <v>-35069463.887105994</v>
      </c>
      <c r="L127" s="564">
        <f t="shared" si="18"/>
        <v>-1500683.5450000002</v>
      </c>
      <c r="M127" s="564">
        <f t="shared" si="19"/>
        <v>-2536137.875</v>
      </c>
      <c r="N127" s="564">
        <f t="shared" si="20"/>
        <v>-1906862.0800000001</v>
      </c>
    </row>
    <row r="128" spans="2:14" ht="15" customHeight="1">
      <c r="B128" s="563" t="s">
        <v>570</v>
      </c>
      <c r="C128" s="561">
        <v>-2090035.2778506798</v>
      </c>
      <c r="D128" s="561">
        <v>-35924712.676305994</v>
      </c>
      <c r="E128" s="561">
        <v>-283126.57500000007</v>
      </c>
      <c r="F128" s="561">
        <v>-184432.10499999995</v>
      </c>
      <c r="G128" s="561">
        <v>-11806760.395</v>
      </c>
      <c r="H128" s="542"/>
      <c r="I128" s="562" t="s">
        <v>570</v>
      </c>
      <c r="J128" s="561">
        <f t="shared" si="16"/>
        <v>-2090035.2778506798</v>
      </c>
      <c r="K128" s="561">
        <f t="shared" si="17"/>
        <v>-35924712.676305994</v>
      </c>
      <c r="L128" s="561">
        <f t="shared" si="18"/>
        <v>-283126.57500000007</v>
      </c>
      <c r="M128" s="561">
        <f t="shared" si="19"/>
        <v>-184432.10499999995</v>
      </c>
      <c r="N128" s="561">
        <f t="shared" si="20"/>
        <v>-11806760.395</v>
      </c>
    </row>
    <row r="129" spans="2:14" ht="15" customHeight="1">
      <c r="B129" s="558" t="s">
        <v>572</v>
      </c>
      <c r="C129" s="564">
        <v>-2096138.9488016302</v>
      </c>
      <c r="D129" s="564">
        <v>-15838345.848051701</v>
      </c>
      <c r="E129" s="564">
        <v>-1399334.9199999997</v>
      </c>
      <c r="F129" s="564">
        <v>-1654901.2450000001</v>
      </c>
      <c r="G129" s="564">
        <v>-7838892.6149999993</v>
      </c>
      <c r="H129" s="542"/>
      <c r="I129" s="556" t="s">
        <v>571</v>
      </c>
      <c r="J129" s="564">
        <f t="shared" si="16"/>
        <v>-2096138.9488016302</v>
      </c>
      <c r="K129" s="564">
        <f t="shared" si="17"/>
        <v>-15838345.848051701</v>
      </c>
      <c r="L129" s="564">
        <f t="shared" si="18"/>
        <v>-1399334.9199999997</v>
      </c>
      <c r="M129" s="564">
        <f t="shared" si="19"/>
        <v>-1654901.2450000001</v>
      </c>
      <c r="N129" s="564">
        <f t="shared" si="20"/>
        <v>-7838892.6149999993</v>
      </c>
    </row>
    <row r="130" spans="2:14" ht="15" customHeight="1">
      <c r="B130" s="568" t="s">
        <v>574</v>
      </c>
      <c r="C130" s="561">
        <v>58398.698297320036</v>
      </c>
      <c r="D130" s="561">
        <v>-5533932.9367338</v>
      </c>
      <c r="E130" s="561">
        <v>-262206.40499999997</v>
      </c>
      <c r="F130" s="561">
        <v>-161943.38500000001</v>
      </c>
      <c r="G130" s="561">
        <v>-1361479.8450000002</v>
      </c>
      <c r="H130" s="542"/>
      <c r="I130" s="567" t="s">
        <v>573</v>
      </c>
      <c r="J130" s="561">
        <f t="shared" si="16"/>
        <v>58398.698297320036</v>
      </c>
      <c r="K130" s="561">
        <f t="shared" si="17"/>
        <v>-5533932.9367338</v>
      </c>
      <c r="L130" s="561">
        <f t="shared" si="18"/>
        <v>-262206.40499999997</v>
      </c>
      <c r="M130" s="561">
        <f t="shared" si="19"/>
        <v>-161943.38500000001</v>
      </c>
      <c r="N130" s="561">
        <f t="shared" si="20"/>
        <v>-1361479.8450000002</v>
      </c>
    </row>
    <row r="131" spans="2:14" ht="15" customHeight="1">
      <c r="B131" s="558" t="s">
        <v>171</v>
      </c>
      <c r="C131" s="564">
        <v>-7219554.93949835</v>
      </c>
      <c r="D131" s="564">
        <v>-92366455.348197475</v>
      </c>
      <c r="E131" s="564">
        <v>-3445351.4449999998</v>
      </c>
      <c r="F131" s="564">
        <v>-4537414.6099999994</v>
      </c>
      <c r="G131" s="564">
        <v>-22913994.934999999</v>
      </c>
      <c r="H131" s="542"/>
      <c r="I131" s="556" t="str">
        <f>B131</f>
        <v>Custos e Despesas</v>
      </c>
      <c r="J131" s="564">
        <f t="shared" si="16"/>
        <v>-7219554.93949835</v>
      </c>
      <c r="K131" s="564">
        <f t="shared" si="17"/>
        <v>-92366455.348197475</v>
      </c>
      <c r="L131" s="564">
        <f t="shared" si="18"/>
        <v>-3445351.4449999998</v>
      </c>
      <c r="M131" s="564">
        <f t="shared" si="19"/>
        <v>-4537414.6099999994</v>
      </c>
      <c r="N131" s="564">
        <f t="shared" si="20"/>
        <v>-22913994.934999999</v>
      </c>
    </row>
    <row r="132" spans="2:14" ht="15" customHeight="1">
      <c r="B132" s="568" t="s">
        <v>174</v>
      </c>
      <c r="C132" s="561">
        <v>-72033.325405660042</v>
      </c>
      <c r="D132" s="561">
        <v>-1010256.6237263998</v>
      </c>
      <c r="E132" s="561">
        <v>-59693.359999999935</v>
      </c>
      <c r="F132" s="561">
        <v>-105772.81000000006</v>
      </c>
      <c r="G132" s="561">
        <v>-108603.14000000001</v>
      </c>
      <c r="H132" s="542"/>
      <c r="I132" s="567" t="s">
        <v>196</v>
      </c>
      <c r="J132" s="561">
        <f t="shared" si="16"/>
        <v>-72033.325405660042</v>
      </c>
      <c r="K132" s="561">
        <f t="shared" si="17"/>
        <v>-1010256.6237263998</v>
      </c>
      <c r="L132" s="561">
        <f t="shared" si="18"/>
        <v>-59693.359999999935</v>
      </c>
      <c r="M132" s="561">
        <f t="shared" si="19"/>
        <v>-105772.81000000006</v>
      </c>
      <c r="N132" s="561">
        <f t="shared" si="20"/>
        <v>-108603.14000000001</v>
      </c>
    </row>
    <row r="133" spans="2:14" ht="15" customHeight="1">
      <c r="B133" s="566" t="s">
        <v>1078</v>
      </c>
      <c r="C133" s="549">
        <v>-7291588.2649040101</v>
      </c>
      <c r="D133" s="549">
        <v>-93376711.971923873</v>
      </c>
      <c r="E133" s="549">
        <v>-3505044.8049999997</v>
      </c>
      <c r="F133" s="549">
        <v>-4643187.42</v>
      </c>
      <c r="G133" s="549">
        <v>-23022598.074999999</v>
      </c>
      <c r="H133" s="542"/>
      <c r="I133" s="565" t="s">
        <v>194</v>
      </c>
      <c r="J133" s="549">
        <f t="shared" si="16"/>
        <v>-7291588.2649040101</v>
      </c>
      <c r="K133" s="549">
        <f t="shared" si="17"/>
        <v>-93376711.971923873</v>
      </c>
      <c r="L133" s="549">
        <f t="shared" si="18"/>
        <v>-3505044.8049999997</v>
      </c>
      <c r="M133" s="549">
        <f t="shared" si="19"/>
        <v>-4643187.42</v>
      </c>
      <c r="N133" s="549">
        <f t="shared" si="20"/>
        <v>-23022598.074999999</v>
      </c>
    </row>
    <row r="134" spans="2:14" ht="15" customHeight="1">
      <c r="B134" s="548" t="s">
        <v>580</v>
      </c>
      <c r="C134" s="544">
        <v>21169350.053011741</v>
      </c>
      <c r="D134" s="544">
        <v>376858567.27365345</v>
      </c>
      <c r="E134" s="544">
        <v>61897566.81000001</v>
      </c>
      <c r="F134" s="544">
        <v>93713861.13000001</v>
      </c>
      <c r="G134" s="544">
        <v>217085663.69499999</v>
      </c>
      <c r="H134" s="542"/>
      <c r="I134" s="547" t="s">
        <v>579</v>
      </c>
      <c r="J134" s="544">
        <f t="shared" si="16"/>
        <v>21169350.053011741</v>
      </c>
      <c r="K134" s="544">
        <f t="shared" si="17"/>
        <v>376858567.27365345</v>
      </c>
      <c r="L134" s="544">
        <f t="shared" si="18"/>
        <v>61897566.81000001</v>
      </c>
      <c r="M134" s="544">
        <f t="shared" si="19"/>
        <v>93713861.13000001</v>
      </c>
      <c r="N134" s="544">
        <f t="shared" si="20"/>
        <v>217085663.69499999</v>
      </c>
    </row>
    <row r="135" spans="2:14" ht="15" customHeight="1">
      <c r="B135" s="563" t="s">
        <v>176</v>
      </c>
      <c r="C135" s="560">
        <v>0</v>
      </c>
      <c r="D135" s="560">
        <v>0</v>
      </c>
      <c r="E135" s="560">
        <v>0</v>
      </c>
      <c r="F135" s="560">
        <v>0</v>
      </c>
      <c r="G135" s="560">
        <v>0</v>
      </c>
      <c r="H135" s="542"/>
      <c r="I135" s="562" t="s">
        <v>197</v>
      </c>
      <c r="J135" s="559">
        <f t="shared" si="16"/>
        <v>0</v>
      </c>
      <c r="K135" s="559">
        <f t="shared" si="17"/>
        <v>0</v>
      </c>
      <c r="L135" s="559">
        <f t="shared" si="18"/>
        <v>0</v>
      </c>
      <c r="M135" s="559">
        <f t="shared" si="19"/>
        <v>0</v>
      </c>
      <c r="N135" s="559">
        <f t="shared" si="20"/>
        <v>0</v>
      </c>
    </row>
    <row r="136" spans="2:14" ht="15" customHeight="1">
      <c r="B136" s="558" t="s">
        <v>584</v>
      </c>
      <c r="C136" s="564">
        <v>1440225.5040962098</v>
      </c>
      <c r="D136" s="564">
        <v>20818306.614359494</v>
      </c>
      <c r="E136" s="564">
        <v>2454431.87</v>
      </c>
      <c r="F136" s="564">
        <v>5065133.3099999987</v>
      </c>
      <c r="G136" s="564">
        <v>22688939.615000002</v>
      </c>
      <c r="H136" s="542"/>
      <c r="I136" s="556" t="s">
        <v>583</v>
      </c>
      <c r="J136" s="564">
        <f t="shared" si="16"/>
        <v>1440225.5040962098</v>
      </c>
      <c r="K136" s="564">
        <f t="shared" si="17"/>
        <v>20818306.614359494</v>
      </c>
      <c r="L136" s="564">
        <f t="shared" si="18"/>
        <v>2454431.87</v>
      </c>
      <c r="M136" s="564">
        <f t="shared" si="19"/>
        <v>5065133.3099999987</v>
      </c>
      <c r="N136" s="564">
        <f t="shared" si="20"/>
        <v>22688939.615000002</v>
      </c>
    </row>
    <row r="137" spans="2:14" ht="15" customHeight="1">
      <c r="B137" s="563" t="s">
        <v>588</v>
      </c>
      <c r="C137" s="561">
        <v>-81549.728478639998</v>
      </c>
      <c r="D137" s="561">
        <v>-166307235.62858462</v>
      </c>
      <c r="E137" s="561">
        <v>-9899960.7850000001</v>
      </c>
      <c r="F137" s="561">
        <v>-17634228.835000001</v>
      </c>
      <c r="G137" s="561">
        <v>-115738756.47499998</v>
      </c>
      <c r="H137" s="542"/>
      <c r="I137" s="562" t="s">
        <v>587</v>
      </c>
      <c r="J137" s="561">
        <f t="shared" si="16"/>
        <v>-81549.728478639998</v>
      </c>
      <c r="K137" s="561">
        <f t="shared" si="17"/>
        <v>-166307235.62858462</v>
      </c>
      <c r="L137" s="561">
        <f t="shared" si="18"/>
        <v>-9899960.7850000001</v>
      </c>
      <c r="M137" s="561">
        <f t="shared" si="19"/>
        <v>-17634228.835000001</v>
      </c>
      <c r="N137" s="561">
        <f t="shared" si="20"/>
        <v>-115738756.47499998</v>
      </c>
    </row>
    <row r="138" spans="2:14" ht="15" customHeight="1">
      <c r="B138" s="554" t="s">
        <v>612</v>
      </c>
      <c r="C138" s="552">
        <v>1358675.7756175697</v>
      </c>
      <c r="D138" s="552">
        <v>-145488929.01422513</v>
      </c>
      <c r="E138" s="552">
        <v>-7445528.915</v>
      </c>
      <c r="F138" s="552">
        <v>-12569095.525000002</v>
      </c>
      <c r="G138" s="552">
        <v>-93049816.859999985</v>
      </c>
      <c r="H138" s="542"/>
      <c r="I138" s="553" t="s">
        <v>198</v>
      </c>
      <c r="J138" s="552">
        <f t="shared" si="16"/>
        <v>1358675.7756175697</v>
      </c>
      <c r="K138" s="552">
        <f t="shared" si="17"/>
        <v>-145488929.01422513</v>
      </c>
      <c r="L138" s="552">
        <f t="shared" si="18"/>
        <v>-7445528.915</v>
      </c>
      <c r="M138" s="552">
        <f t="shared" si="19"/>
        <v>-12569095.525000002</v>
      </c>
      <c r="N138" s="552">
        <f t="shared" si="20"/>
        <v>-93049816.859999985</v>
      </c>
    </row>
    <row r="139" spans="2:14" ht="15" customHeight="1">
      <c r="B139" s="548" t="s">
        <v>614</v>
      </c>
      <c r="C139" s="544">
        <v>22528025.828629311</v>
      </c>
      <c r="D139" s="544">
        <v>231369638.25942832</v>
      </c>
      <c r="E139" s="544">
        <v>54452037.895000011</v>
      </c>
      <c r="F139" s="544">
        <v>81144765.605000004</v>
      </c>
      <c r="G139" s="544">
        <v>124035846.83500001</v>
      </c>
      <c r="H139" s="542"/>
      <c r="I139" s="547" t="s">
        <v>613</v>
      </c>
      <c r="J139" s="544">
        <f t="shared" si="16"/>
        <v>22528025.828629311</v>
      </c>
      <c r="K139" s="544">
        <f t="shared" si="17"/>
        <v>231369638.25942832</v>
      </c>
      <c r="L139" s="544">
        <f t="shared" si="18"/>
        <v>54452037.895000011</v>
      </c>
      <c r="M139" s="544">
        <f t="shared" si="19"/>
        <v>81144765.605000004</v>
      </c>
      <c r="N139" s="544">
        <f t="shared" si="20"/>
        <v>124035846.83500001</v>
      </c>
    </row>
    <row r="140" spans="2:14" ht="15" customHeight="1">
      <c r="B140" s="551" t="s">
        <v>242</v>
      </c>
      <c r="C140" s="549">
        <v>-1500878.2813501002</v>
      </c>
      <c r="D140" s="549">
        <v>6600057.6557856034</v>
      </c>
      <c r="E140" s="549">
        <v>-8301124.8650000012</v>
      </c>
      <c r="F140" s="549">
        <v>-12295900.32</v>
      </c>
      <c r="G140" s="549">
        <v>-40842821.330000006</v>
      </c>
      <c r="H140" s="542"/>
      <c r="I140" s="550" t="s">
        <v>200</v>
      </c>
      <c r="J140" s="549">
        <f t="shared" si="16"/>
        <v>-1500878.2813501002</v>
      </c>
      <c r="K140" s="549">
        <f t="shared" si="17"/>
        <v>6600057.6557856034</v>
      </c>
      <c r="L140" s="549">
        <f t="shared" si="18"/>
        <v>-8301124.8650000012</v>
      </c>
      <c r="M140" s="549">
        <f t="shared" si="19"/>
        <v>-12295900.32</v>
      </c>
      <c r="N140" s="549">
        <f t="shared" si="20"/>
        <v>-40842821.330000006</v>
      </c>
    </row>
    <row r="141" spans="2:14" ht="15" customHeight="1">
      <c r="B141" s="548" t="s">
        <v>616</v>
      </c>
      <c r="C141" s="544">
        <v>21027147.547279213</v>
      </c>
      <c r="D141" s="544">
        <v>237969695.91521391</v>
      </c>
      <c r="E141" s="544">
        <v>46150913.030000009</v>
      </c>
      <c r="F141" s="544">
        <v>68848865.284999996</v>
      </c>
      <c r="G141" s="544">
        <v>83193025.504999995</v>
      </c>
      <c r="H141" s="542"/>
      <c r="I141" s="547" t="s">
        <v>615</v>
      </c>
      <c r="J141" s="544">
        <f t="shared" si="16"/>
        <v>21027147.547279213</v>
      </c>
      <c r="K141" s="544">
        <f t="shared" si="17"/>
        <v>237969695.91521391</v>
      </c>
      <c r="L141" s="544">
        <f t="shared" si="18"/>
        <v>46150913.030000009</v>
      </c>
      <c r="M141" s="544">
        <f t="shared" si="19"/>
        <v>68848865.284999996</v>
      </c>
      <c r="N141" s="544">
        <f t="shared" si="20"/>
        <v>83193025.504999995</v>
      </c>
    </row>
    <row r="142" spans="2:14" ht="15" customHeight="1">
      <c r="B142" s="546" t="s">
        <v>172</v>
      </c>
      <c r="C142" s="544">
        <v>21241383.378417403</v>
      </c>
      <c r="D142" s="544">
        <v>377868823.89737988</v>
      </c>
      <c r="E142" s="544">
        <v>61957260.170000009</v>
      </c>
      <c r="F142" s="544">
        <v>93819633.940000013</v>
      </c>
      <c r="G142" s="544">
        <v>217194266.83499998</v>
      </c>
      <c r="H142" s="542"/>
      <c r="I142" s="545" t="s">
        <v>172</v>
      </c>
      <c r="J142" s="544">
        <f t="shared" si="16"/>
        <v>21241383.378417403</v>
      </c>
      <c r="K142" s="544">
        <f t="shared" si="17"/>
        <v>377868823.89737988</v>
      </c>
      <c r="L142" s="544">
        <f t="shared" si="18"/>
        <v>61957260.170000009</v>
      </c>
      <c r="M142" s="544">
        <f t="shared" si="19"/>
        <v>93819633.940000013</v>
      </c>
      <c r="N142" s="544">
        <f t="shared" si="20"/>
        <v>217194266.83499998</v>
      </c>
    </row>
    <row r="143" spans="2:14" ht="15" customHeight="1">
      <c r="B143" s="543" t="s">
        <v>244</v>
      </c>
      <c r="C143" s="540">
        <v>0.74633461276455026</v>
      </c>
      <c r="D143" s="540">
        <v>0.80357395664488274</v>
      </c>
      <c r="E143" s="540">
        <v>0.94732088887701527</v>
      </c>
      <c r="F143" s="540">
        <v>0.95386792632666895</v>
      </c>
      <c r="G143" s="540">
        <v>0.9045680695612659</v>
      </c>
      <c r="H143" s="542"/>
      <c r="I143" s="541" t="s">
        <v>195</v>
      </c>
      <c r="J143" s="540">
        <f t="shared" si="16"/>
        <v>0.74633461276455026</v>
      </c>
      <c r="K143" s="540">
        <f t="shared" si="17"/>
        <v>0.80357395664488274</v>
      </c>
      <c r="L143" s="540">
        <f t="shared" si="18"/>
        <v>0.94732088887701527</v>
      </c>
      <c r="M143" s="540">
        <f t="shared" si="19"/>
        <v>0.95386792632666895</v>
      </c>
      <c r="N143" s="540">
        <f t="shared" si="20"/>
        <v>0.9045680695612659</v>
      </c>
    </row>
    <row r="146" spans="3:7">
      <c r="C146" s="594"/>
      <c r="D146" s="594"/>
      <c r="E146" s="594"/>
      <c r="F146" s="594"/>
      <c r="G146" s="594"/>
    </row>
    <row r="147" spans="3:7">
      <c r="C147" s="594"/>
      <c r="D147" s="594"/>
      <c r="E147" s="594"/>
      <c r="F147" s="594"/>
      <c r="G147" s="594"/>
    </row>
    <row r="148" spans="3:7">
      <c r="C148" s="594"/>
      <c r="D148" s="594"/>
      <c r="E148" s="594"/>
      <c r="F148" s="594"/>
      <c r="G148" s="594"/>
    </row>
    <row r="149" spans="3:7">
      <c r="C149" s="594"/>
      <c r="D149" s="594"/>
      <c r="E149" s="594"/>
      <c r="F149" s="594"/>
      <c r="G149" s="594"/>
    </row>
    <row r="150" spans="3:7">
      <c r="C150" s="594"/>
      <c r="D150" s="594"/>
      <c r="E150" s="594"/>
      <c r="F150" s="594"/>
      <c r="G150" s="594"/>
    </row>
    <row r="151" spans="3:7">
      <c r="C151" s="594"/>
      <c r="D151" s="594"/>
      <c r="E151" s="594"/>
      <c r="F151" s="594"/>
      <c r="G151" s="594"/>
    </row>
    <row r="152" spans="3:7">
      <c r="C152" s="594"/>
      <c r="D152" s="594"/>
      <c r="E152" s="594"/>
      <c r="F152" s="594"/>
      <c r="G152" s="594"/>
    </row>
    <row r="153" spans="3:7">
      <c r="C153" s="594"/>
      <c r="D153" s="594"/>
      <c r="E153" s="594"/>
      <c r="F153" s="594"/>
      <c r="G153" s="594"/>
    </row>
    <row r="154" spans="3:7">
      <c r="C154" s="594"/>
      <c r="D154" s="594"/>
      <c r="E154" s="594"/>
      <c r="F154" s="594"/>
      <c r="G154" s="594"/>
    </row>
    <row r="155" spans="3:7">
      <c r="C155" s="594"/>
      <c r="D155" s="594"/>
      <c r="E155" s="594"/>
      <c r="F155" s="594"/>
      <c r="G155" s="594"/>
    </row>
    <row r="156" spans="3:7">
      <c r="C156" s="594"/>
      <c r="D156" s="594"/>
      <c r="E156" s="594"/>
      <c r="F156" s="594"/>
      <c r="G156" s="594"/>
    </row>
    <row r="157" spans="3:7">
      <c r="C157" s="594"/>
      <c r="D157" s="594"/>
      <c r="E157" s="594"/>
      <c r="F157" s="594"/>
      <c r="G157" s="594"/>
    </row>
    <row r="158" spans="3:7">
      <c r="C158" s="594"/>
      <c r="D158" s="594"/>
      <c r="E158" s="594"/>
      <c r="F158" s="594"/>
      <c r="G158" s="594"/>
    </row>
    <row r="159" spans="3:7">
      <c r="C159" s="594"/>
      <c r="D159" s="594"/>
      <c r="E159" s="594"/>
      <c r="F159" s="594"/>
      <c r="G159" s="594"/>
    </row>
    <row r="160" spans="3:7">
      <c r="C160" s="594"/>
      <c r="D160" s="594"/>
      <c r="E160" s="594"/>
      <c r="F160" s="594"/>
      <c r="G160" s="594"/>
    </row>
    <row r="161" spans="3:7">
      <c r="C161" s="594"/>
      <c r="D161" s="594"/>
      <c r="E161" s="594"/>
      <c r="F161" s="594"/>
      <c r="G161" s="594"/>
    </row>
    <row r="162" spans="3:7">
      <c r="C162" s="594"/>
      <c r="D162" s="594"/>
      <c r="E162" s="594"/>
      <c r="F162" s="594"/>
      <c r="G162" s="594"/>
    </row>
    <row r="163" spans="3:7">
      <c r="C163" s="594"/>
      <c r="D163" s="594"/>
      <c r="E163" s="594"/>
      <c r="F163" s="594"/>
      <c r="G163" s="594"/>
    </row>
    <row r="164" spans="3:7">
      <c r="C164" s="594"/>
      <c r="D164" s="594"/>
      <c r="E164" s="594"/>
      <c r="F164" s="594"/>
      <c r="G164" s="594"/>
    </row>
    <row r="165" spans="3:7">
      <c r="C165" s="594"/>
      <c r="D165" s="594"/>
      <c r="E165" s="594"/>
      <c r="F165" s="594"/>
      <c r="G165" s="594"/>
    </row>
    <row r="166" spans="3:7">
      <c r="C166" s="594"/>
      <c r="D166" s="594"/>
      <c r="E166" s="594"/>
      <c r="F166" s="594"/>
      <c r="G166" s="594"/>
    </row>
    <row r="167" spans="3:7">
      <c r="C167" s="594"/>
      <c r="D167" s="594"/>
      <c r="E167" s="594"/>
      <c r="F167" s="594"/>
      <c r="G167" s="594"/>
    </row>
    <row r="168" spans="3:7">
      <c r="C168" s="594"/>
      <c r="D168" s="594"/>
      <c r="E168" s="594"/>
      <c r="F168" s="594"/>
      <c r="G168" s="594"/>
    </row>
    <row r="169" spans="3:7">
      <c r="C169" s="594"/>
      <c r="D169" s="594"/>
      <c r="E169" s="594"/>
      <c r="F169" s="594"/>
      <c r="G169" s="594"/>
    </row>
    <row r="170" spans="3:7">
      <c r="C170" s="594"/>
      <c r="D170" s="594"/>
      <c r="E170" s="594"/>
      <c r="F170" s="594"/>
      <c r="G170" s="594"/>
    </row>
    <row r="171" spans="3:7">
      <c r="C171" s="594"/>
      <c r="D171" s="594"/>
      <c r="E171" s="594"/>
      <c r="F171" s="594"/>
      <c r="G171" s="594"/>
    </row>
    <row r="172" spans="3:7">
      <c r="C172" s="594"/>
      <c r="D172" s="594"/>
      <c r="E172" s="594"/>
      <c r="F172" s="594"/>
      <c r="G172" s="594"/>
    </row>
    <row r="173" spans="3:7">
      <c r="C173" s="594"/>
      <c r="D173" s="594"/>
      <c r="E173" s="594"/>
      <c r="F173" s="594"/>
      <c r="G173" s="594"/>
    </row>
    <row r="174" spans="3:7">
      <c r="C174" s="594"/>
      <c r="D174" s="594"/>
      <c r="E174" s="594"/>
      <c r="F174" s="594"/>
      <c r="G174" s="594"/>
    </row>
    <row r="175" spans="3:7">
      <c r="C175" s="594"/>
      <c r="D175" s="594"/>
      <c r="E175" s="594"/>
      <c r="F175" s="594"/>
      <c r="G175" s="594"/>
    </row>
    <row r="176" spans="3:7">
      <c r="C176" s="594"/>
      <c r="D176" s="594"/>
      <c r="E176" s="594"/>
      <c r="F176" s="594"/>
      <c r="G176" s="594"/>
    </row>
    <row r="177" spans="3:7">
      <c r="C177" s="594"/>
      <c r="D177" s="594"/>
      <c r="E177" s="594"/>
      <c r="F177" s="594"/>
      <c r="G177" s="594"/>
    </row>
  </sheetData>
  <hyperlinks>
    <hyperlink ref="D2" location="Summary!A1" display="Summary" xr:uid="{083D76EE-0A0F-4AE4-AE83-17F7DC1C8FF1}"/>
    <hyperlink ref="K2" location="Summary!A1" display="Summary" xr:uid="{BD4F26E1-13CD-4684-AD82-59E710757D7D}"/>
  </hyperlinks>
  <pageMargins left="0.25" right="0.25" top="0.75" bottom="0.75" header="0.3" footer="0.3"/>
  <pageSetup paperSize="8" orientation="landscape" r:id="rId1"/>
  <customProperties>
    <customPr name="_pios_id" r:id="rId2"/>
  </customProperties>
  <ignoredErrors>
    <ignoredError sqref="J8:N35 J76:N106 J75 K75:N75 J41:N67 J112:N142" unlockedFormula="1"/>
  </ignoredErrors>
  <drawing r:id="rId3"/>
  <legacyDrawing r:id="rId4"/>
  <controls>
    <mc:AlternateContent xmlns:mc="http://schemas.openxmlformats.org/markup-compatibility/2006">
      <mc:Choice Requires="x14">
        <control shapeId="308225" r:id="rId5" name="FPMExcelClientSheetOptionstb1">
          <controlPr defaultSize="0" autoLine="0" r:id="rId6">
            <anchor moveWithCells="1" sizeWithCells="1">
              <from>
                <xdr:col>0</xdr:col>
                <xdr:colOff>0</xdr:colOff>
                <xdr:row>0</xdr:row>
                <xdr:rowOff>0</xdr:rowOff>
              </from>
              <to>
                <xdr:col>1</xdr:col>
                <xdr:colOff>323850</xdr:colOff>
                <xdr:row>0</xdr:row>
                <xdr:rowOff>0</xdr:rowOff>
              </to>
            </anchor>
          </controlPr>
        </control>
      </mc:Choice>
      <mc:Fallback>
        <control shapeId="308225" r:id="rId5" name="FPMExcelClientSheetOptionstb1"/>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18">
    <tabColor rgb="FF92D050"/>
    <pageSetUpPr fitToPage="1"/>
  </sheetPr>
  <dimension ref="B2:L75"/>
  <sheetViews>
    <sheetView showGridLines="0" topLeftCell="A3" zoomScale="90" zoomScaleNormal="90" workbookViewId="0">
      <selection activeCell="E15" sqref="E15"/>
    </sheetView>
  </sheetViews>
  <sheetFormatPr defaultRowHeight="15.75"/>
  <cols>
    <col min="1" max="1" width="9.85546875" customWidth="1"/>
    <col min="2" max="2" width="43.5703125" style="21" bestFit="1" customWidth="1"/>
    <col min="3" max="3" width="15.140625" style="58" customWidth="1"/>
    <col min="4" max="4" width="17.7109375" style="39" customWidth="1"/>
    <col min="5" max="5" width="12.5703125" style="58" customWidth="1"/>
    <col min="6" max="6" width="14.140625" style="25" customWidth="1"/>
    <col min="7" max="7" width="2" style="21" customWidth="1"/>
    <col min="8" max="8" width="50.7109375" style="25" customWidth="1"/>
    <col min="9" max="9" width="12.42578125" style="21" customWidth="1"/>
    <col min="10" max="10" width="17.7109375" style="39" customWidth="1"/>
    <col min="11" max="11" width="12.42578125" style="21" customWidth="1"/>
    <col min="12" max="12" width="9.28515625" customWidth="1"/>
  </cols>
  <sheetData>
    <row r="2" spans="2:12" ht="16.5" thickBot="1"/>
    <row r="3" spans="2:12" ht="17.25" thickTop="1" thickBot="1">
      <c r="E3" s="70" t="s">
        <v>42</v>
      </c>
      <c r="K3" s="70" t="s">
        <v>42</v>
      </c>
    </row>
    <row r="4" spans="2:12" ht="16.5" thickTop="1">
      <c r="B4" s="71" t="s">
        <v>43</v>
      </c>
      <c r="C4" s="44"/>
      <c r="D4" s="43"/>
      <c r="E4" s="44"/>
      <c r="H4" s="71" t="s">
        <v>44</v>
      </c>
      <c r="I4" s="27"/>
      <c r="J4" s="43"/>
      <c r="K4" s="27"/>
      <c r="L4" s="3"/>
    </row>
    <row r="6" spans="2:12">
      <c r="B6" s="129" t="s">
        <v>551</v>
      </c>
      <c r="C6" s="186" t="s">
        <v>240</v>
      </c>
      <c r="D6" s="186" t="s">
        <v>787</v>
      </c>
      <c r="E6" s="186" t="s">
        <v>239</v>
      </c>
      <c r="H6" s="129" t="s">
        <v>551</v>
      </c>
      <c r="I6" s="186" t="s">
        <v>240</v>
      </c>
      <c r="J6" s="186" t="s">
        <v>788</v>
      </c>
      <c r="K6" s="186" t="s">
        <v>789</v>
      </c>
    </row>
    <row r="7" spans="2:12">
      <c r="B7" s="130" t="s">
        <v>36</v>
      </c>
      <c r="C7" s="187" t="s">
        <v>1112</v>
      </c>
      <c r="D7" s="187"/>
      <c r="E7" s="187" t="str">
        <f>+C7</f>
        <v>4Q25</v>
      </c>
      <c r="H7" s="130" t="s">
        <v>790</v>
      </c>
      <c r="I7" s="187" t="s">
        <v>1113</v>
      </c>
      <c r="J7" s="187"/>
      <c r="K7" s="187" t="str">
        <f>+I7</f>
        <v>4T25</v>
      </c>
    </row>
    <row r="8" spans="2:12">
      <c r="B8" s="155" t="s">
        <v>791</v>
      </c>
      <c r="C8" s="158"/>
      <c r="D8" s="159"/>
      <c r="E8" s="158"/>
      <c r="H8" s="155" t="s">
        <v>792</v>
      </c>
      <c r="I8" s="158"/>
      <c r="J8" s="159"/>
      <c r="K8" s="158"/>
    </row>
    <row r="9" spans="2:12">
      <c r="B9" s="156" t="s">
        <v>793</v>
      </c>
      <c r="C9" s="175">
        <v>741596000</v>
      </c>
      <c r="D9" s="175">
        <v>0</v>
      </c>
      <c r="E9" s="175">
        <v>741596000</v>
      </c>
      <c r="F9" s="303"/>
      <c r="H9" s="156" t="s">
        <v>794</v>
      </c>
      <c r="I9" s="175">
        <f>C9</f>
        <v>741596000</v>
      </c>
      <c r="J9" s="175">
        <f t="shared" ref="J9:J58" si="0">D9</f>
        <v>0</v>
      </c>
      <c r="K9" s="175">
        <f t="shared" ref="K9:K58" si="1">E9</f>
        <v>741596000</v>
      </c>
    </row>
    <row r="10" spans="2:12">
      <c r="B10" s="157" t="s">
        <v>795</v>
      </c>
      <c r="C10" s="176">
        <v>544150000</v>
      </c>
      <c r="D10" s="176">
        <v>0</v>
      </c>
      <c r="E10" s="176">
        <v>544150000</v>
      </c>
      <c r="F10" s="303"/>
      <c r="H10" s="157" t="s">
        <v>796</v>
      </c>
      <c r="I10" s="176">
        <f t="shared" ref="I10:I58" si="2">C10</f>
        <v>544150000</v>
      </c>
      <c r="J10" s="176">
        <f t="shared" si="0"/>
        <v>0</v>
      </c>
      <c r="K10" s="176">
        <f t="shared" si="1"/>
        <v>544150000</v>
      </c>
    </row>
    <row r="11" spans="2:12">
      <c r="B11" s="156" t="s">
        <v>797</v>
      </c>
      <c r="C11" s="175">
        <v>262410000</v>
      </c>
      <c r="D11" s="175">
        <v>0</v>
      </c>
      <c r="E11" s="175">
        <v>262410000</v>
      </c>
      <c r="F11" s="303"/>
      <c r="H11" s="156" t="s">
        <v>798</v>
      </c>
      <c r="I11" s="175">
        <f t="shared" si="2"/>
        <v>262410000</v>
      </c>
      <c r="J11" s="175">
        <f t="shared" si="0"/>
        <v>0</v>
      </c>
      <c r="K11" s="175">
        <f t="shared" si="1"/>
        <v>262410000</v>
      </c>
    </row>
    <row r="12" spans="2:12">
      <c r="B12" s="157" t="s">
        <v>799</v>
      </c>
      <c r="C12" s="176">
        <v>1701687000</v>
      </c>
      <c r="D12" s="176">
        <v>1701687000</v>
      </c>
      <c r="E12" s="176">
        <v>0</v>
      </c>
      <c r="F12" s="303"/>
      <c r="H12" s="157" t="s">
        <v>800</v>
      </c>
      <c r="I12" s="176">
        <f t="shared" si="2"/>
        <v>1701687000</v>
      </c>
      <c r="J12" s="176">
        <f t="shared" si="0"/>
        <v>1701687000</v>
      </c>
      <c r="K12" s="176">
        <f t="shared" si="1"/>
        <v>0</v>
      </c>
    </row>
    <row r="13" spans="2:12">
      <c r="B13" s="156" t="s">
        <v>801</v>
      </c>
      <c r="C13" s="175">
        <v>148487000</v>
      </c>
      <c r="D13" s="175">
        <v>0</v>
      </c>
      <c r="E13" s="175">
        <v>148487000</v>
      </c>
      <c r="F13" s="303"/>
      <c r="H13" s="156" t="s">
        <v>802</v>
      </c>
      <c r="I13" s="175">
        <f t="shared" si="2"/>
        <v>148487000</v>
      </c>
      <c r="J13" s="175">
        <f t="shared" si="0"/>
        <v>0</v>
      </c>
      <c r="K13" s="175">
        <f t="shared" si="1"/>
        <v>148487000</v>
      </c>
    </row>
    <row r="14" spans="2:12">
      <c r="B14" s="157" t="s">
        <v>803</v>
      </c>
      <c r="C14" s="176">
        <v>0</v>
      </c>
      <c r="D14" s="176">
        <v>0</v>
      </c>
      <c r="E14" s="176">
        <v>0</v>
      </c>
      <c r="F14" s="303"/>
      <c r="H14" s="157" t="s">
        <v>804</v>
      </c>
      <c r="I14" s="176">
        <f t="shared" si="2"/>
        <v>0</v>
      </c>
      <c r="J14" s="176">
        <f t="shared" si="0"/>
        <v>0</v>
      </c>
      <c r="K14" s="176">
        <f t="shared" si="1"/>
        <v>0</v>
      </c>
    </row>
    <row r="15" spans="2:12">
      <c r="B15" s="156" t="s">
        <v>805</v>
      </c>
      <c r="C15" s="175">
        <v>262000</v>
      </c>
      <c r="D15" s="175">
        <v>0</v>
      </c>
      <c r="E15" s="175">
        <v>262000</v>
      </c>
      <c r="F15" s="303"/>
      <c r="H15" s="156" t="s">
        <v>600</v>
      </c>
      <c r="I15" s="175">
        <f t="shared" si="2"/>
        <v>262000</v>
      </c>
      <c r="J15" s="175">
        <f t="shared" si="0"/>
        <v>0</v>
      </c>
      <c r="K15" s="175">
        <f t="shared" si="1"/>
        <v>262000</v>
      </c>
    </row>
    <row r="16" spans="2:12">
      <c r="B16" s="157" t="s">
        <v>806</v>
      </c>
      <c r="C16" s="176">
        <v>73118000</v>
      </c>
      <c r="D16" s="176">
        <v>0</v>
      </c>
      <c r="E16" s="176">
        <v>73118000</v>
      </c>
      <c r="F16" s="303"/>
      <c r="H16" s="157" t="s">
        <v>807</v>
      </c>
      <c r="I16" s="176">
        <f t="shared" si="2"/>
        <v>73118000</v>
      </c>
      <c r="J16" s="176">
        <f t="shared" si="0"/>
        <v>0</v>
      </c>
      <c r="K16" s="176">
        <f t="shared" si="1"/>
        <v>73118000</v>
      </c>
    </row>
    <row r="17" spans="2:11">
      <c r="B17" s="156" t="s">
        <v>808</v>
      </c>
      <c r="C17" s="175">
        <v>20608000</v>
      </c>
      <c r="D17" s="175">
        <v>0</v>
      </c>
      <c r="E17" s="175">
        <v>20608000</v>
      </c>
      <c r="F17" s="303"/>
      <c r="H17" s="156" t="s">
        <v>809</v>
      </c>
      <c r="I17" s="175">
        <f t="shared" si="2"/>
        <v>20608000</v>
      </c>
      <c r="J17" s="175">
        <f t="shared" si="0"/>
        <v>0</v>
      </c>
      <c r="K17" s="175">
        <f t="shared" si="1"/>
        <v>20608000</v>
      </c>
    </row>
    <row r="18" spans="2:11">
      <c r="B18" s="157" t="s">
        <v>810</v>
      </c>
      <c r="C18" s="176">
        <v>87064000</v>
      </c>
      <c r="D18" s="176">
        <v>0</v>
      </c>
      <c r="E18" s="176">
        <v>87064000</v>
      </c>
      <c r="F18" s="303"/>
      <c r="H18" s="157" t="s">
        <v>811</v>
      </c>
      <c r="I18" s="176">
        <f t="shared" si="2"/>
        <v>87064000</v>
      </c>
      <c r="J18" s="176">
        <f t="shared" si="0"/>
        <v>0</v>
      </c>
      <c r="K18" s="176">
        <f t="shared" si="1"/>
        <v>87064000</v>
      </c>
    </row>
    <row r="19" spans="2:11">
      <c r="B19" s="160" t="s">
        <v>812</v>
      </c>
      <c r="C19" s="177">
        <v>3579382000</v>
      </c>
      <c r="D19" s="177">
        <v>1701687000</v>
      </c>
      <c r="E19" s="177">
        <v>1877695000</v>
      </c>
      <c r="F19" s="303"/>
      <c r="H19" s="160" t="s">
        <v>813</v>
      </c>
      <c r="I19" s="177">
        <f t="shared" si="2"/>
        <v>3579382000</v>
      </c>
      <c r="J19" s="177">
        <f t="shared" si="0"/>
        <v>1701687000</v>
      </c>
      <c r="K19" s="177">
        <f t="shared" si="1"/>
        <v>1877695000</v>
      </c>
    </row>
    <row r="20" spans="2:11">
      <c r="B20" s="157" t="s">
        <v>795</v>
      </c>
      <c r="C20" s="176">
        <v>39785000</v>
      </c>
      <c r="D20" s="176">
        <v>0</v>
      </c>
      <c r="E20" s="176">
        <v>39785000</v>
      </c>
      <c r="F20" s="303"/>
      <c r="H20" s="157" t="s">
        <v>814</v>
      </c>
      <c r="I20" s="176">
        <f t="shared" si="2"/>
        <v>39785000</v>
      </c>
      <c r="J20" s="176">
        <f t="shared" si="0"/>
        <v>0</v>
      </c>
      <c r="K20" s="176">
        <f t="shared" si="1"/>
        <v>39785000</v>
      </c>
    </row>
    <row r="21" spans="2:11">
      <c r="B21" s="156" t="s">
        <v>22</v>
      </c>
      <c r="C21" s="175">
        <v>15184815000</v>
      </c>
      <c r="D21" s="175">
        <v>15184815000</v>
      </c>
      <c r="E21" s="175">
        <v>0</v>
      </c>
      <c r="F21" s="303"/>
      <c r="H21" s="156" t="s">
        <v>800</v>
      </c>
      <c r="I21" s="175">
        <f t="shared" si="2"/>
        <v>15184815000</v>
      </c>
      <c r="J21" s="175">
        <f t="shared" si="0"/>
        <v>15184815000</v>
      </c>
      <c r="K21" s="175">
        <f t="shared" si="1"/>
        <v>0</v>
      </c>
    </row>
    <row r="22" spans="2:11">
      <c r="B22" s="157" t="s">
        <v>815</v>
      </c>
      <c r="C22" s="176">
        <v>0</v>
      </c>
      <c r="D22" s="176">
        <v>-12496000</v>
      </c>
      <c r="E22" s="176">
        <v>12496000</v>
      </c>
      <c r="F22" s="303"/>
      <c r="H22" s="157" t="s">
        <v>816</v>
      </c>
      <c r="I22" s="176">
        <f t="shared" si="2"/>
        <v>0</v>
      </c>
      <c r="J22" s="176">
        <f t="shared" si="0"/>
        <v>-12496000</v>
      </c>
      <c r="K22" s="176">
        <f t="shared" si="1"/>
        <v>12496000</v>
      </c>
    </row>
    <row r="23" spans="2:11">
      <c r="B23" s="156" t="s">
        <v>817</v>
      </c>
      <c r="C23" s="175">
        <v>0</v>
      </c>
      <c r="D23" s="175">
        <v>-93754000</v>
      </c>
      <c r="E23" s="175">
        <v>93754000</v>
      </c>
      <c r="F23" s="303"/>
      <c r="H23" s="156" t="s">
        <v>818</v>
      </c>
      <c r="I23" s="175">
        <f t="shared" si="2"/>
        <v>0</v>
      </c>
      <c r="J23" s="175">
        <f t="shared" si="0"/>
        <v>-93754000</v>
      </c>
      <c r="K23" s="175">
        <f>E23</f>
        <v>93754000</v>
      </c>
    </row>
    <row r="24" spans="2:11">
      <c r="B24" s="157" t="s">
        <v>819</v>
      </c>
      <c r="C24" s="176">
        <v>0</v>
      </c>
      <c r="D24" s="176">
        <v>0</v>
      </c>
      <c r="E24" s="176">
        <v>0</v>
      </c>
      <c r="F24" s="303"/>
      <c r="H24" s="157" t="s">
        <v>802</v>
      </c>
      <c r="I24" s="176">
        <f t="shared" si="2"/>
        <v>0</v>
      </c>
      <c r="J24" s="176">
        <f t="shared" si="0"/>
        <v>0</v>
      </c>
      <c r="K24" s="176">
        <f t="shared" si="1"/>
        <v>0</v>
      </c>
    </row>
    <row r="25" spans="2:11">
      <c r="B25" s="156" t="s">
        <v>820</v>
      </c>
      <c r="C25" s="175">
        <v>3115984000</v>
      </c>
      <c r="D25" s="175">
        <v>2487958000</v>
      </c>
      <c r="E25" s="175">
        <v>628026000</v>
      </c>
      <c r="F25" s="303"/>
      <c r="H25" s="156" t="s">
        <v>821</v>
      </c>
      <c r="I25" s="175">
        <f t="shared" si="2"/>
        <v>3115984000</v>
      </c>
      <c r="J25" s="175">
        <f t="shared" si="0"/>
        <v>2487958000</v>
      </c>
      <c r="K25" s="175">
        <f t="shared" si="1"/>
        <v>628026000</v>
      </c>
    </row>
    <row r="26" spans="2:11">
      <c r="B26" s="157" t="s">
        <v>797</v>
      </c>
      <c r="C26" s="176">
        <v>22428000</v>
      </c>
      <c r="D26" s="176">
        <v>0</v>
      </c>
      <c r="E26" s="176">
        <v>22428000</v>
      </c>
      <c r="F26" s="303"/>
      <c r="H26" s="157" t="s">
        <v>822</v>
      </c>
      <c r="I26" s="176">
        <f t="shared" si="2"/>
        <v>22428000</v>
      </c>
      <c r="J26" s="176">
        <f t="shared" si="0"/>
        <v>0</v>
      </c>
      <c r="K26" s="176">
        <f t="shared" si="1"/>
        <v>22428000</v>
      </c>
    </row>
    <row r="27" spans="2:11">
      <c r="B27" s="156" t="s">
        <v>823</v>
      </c>
      <c r="C27" s="175">
        <v>142666000</v>
      </c>
      <c r="D27" s="175">
        <v>0</v>
      </c>
      <c r="E27" s="175">
        <v>142666000</v>
      </c>
      <c r="F27" s="303"/>
      <c r="H27" s="156" t="s">
        <v>824</v>
      </c>
      <c r="I27" s="175">
        <f t="shared" si="2"/>
        <v>142666000</v>
      </c>
      <c r="J27" s="175">
        <f t="shared" si="0"/>
        <v>0</v>
      </c>
      <c r="K27" s="175">
        <f t="shared" si="1"/>
        <v>142666000</v>
      </c>
    </row>
    <row r="28" spans="2:11">
      <c r="B28" s="157" t="s">
        <v>825</v>
      </c>
      <c r="C28" s="176">
        <v>3691000</v>
      </c>
      <c r="D28" s="176">
        <v>0</v>
      </c>
      <c r="E28" s="176">
        <v>3691000</v>
      </c>
      <c r="F28" s="303"/>
      <c r="H28" s="157" t="s">
        <v>600</v>
      </c>
      <c r="I28" s="176">
        <f t="shared" si="2"/>
        <v>3691000</v>
      </c>
      <c r="J28" s="176">
        <f t="shared" si="0"/>
        <v>0</v>
      </c>
      <c r="K28" s="176">
        <f t="shared" si="1"/>
        <v>3691000</v>
      </c>
    </row>
    <row r="29" spans="2:11">
      <c r="B29" s="156" t="s">
        <v>826</v>
      </c>
      <c r="C29" s="175">
        <v>19471000</v>
      </c>
      <c r="D29" s="175">
        <v>0</v>
      </c>
      <c r="E29" s="175">
        <v>19471000</v>
      </c>
      <c r="F29" s="303"/>
      <c r="H29" s="156" t="s">
        <v>827</v>
      </c>
      <c r="I29" s="175">
        <f t="shared" si="2"/>
        <v>19471000</v>
      </c>
      <c r="J29" s="175">
        <f t="shared" si="0"/>
        <v>0</v>
      </c>
      <c r="K29" s="175">
        <f t="shared" si="1"/>
        <v>19471000</v>
      </c>
    </row>
    <row r="30" spans="2:11">
      <c r="B30" s="157" t="s">
        <v>828</v>
      </c>
      <c r="C30" s="176">
        <v>223051000</v>
      </c>
      <c r="D30" s="176">
        <v>-9773117000</v>
      </c>
      <c r="E30" s="176">
        <v>9996168000</v>
      </c>
      <c r="F30" s="303"/>
      <c r="H30" s="157" t="s">
        <v>829</v>
      </c>
      <c r="I30" s="176">
        <f t="shared" si="2"/>
        <v>223051000</v>
      </c>
      <c r="J30" s="176">
        <f t="shared" si="0"/>
        <v>-9773117000</v>
      </c>
      <c r="K30" s="176">
        <f t="shared" si="1"/>
        <v>9996168000</v>
      </c>
    </row>
    <row r="31" spans="2:11">
      <c r="B31" s="156" t="s">
        <v>830</v>
      </c>
      <c r="C31" s="175">
        <v>175120000</v>
      </c>
      <c r="D31" s="175">
        <v>-625933000</v>
      </c>
      <c r="E31" s="175">
        <v>801053000</v>
      </c>
      <c r="F31" s="303"/>
      <c r="H31" s="156" t="s">
        <v>831</v>
      </c>
      <c r="I31" s="175">
        <f t="shared" si="2"/>
        <v>175120000</v>
      </c>
      <c r="J31" s="175">
        <f t="shared" si="0"/>
        <v>-625933000</v>
      </c>
      <c r="K31" s="175">
        <f t="shared" si="1"/>
        <v>801053000</v>
      </c>
    </row>
    <row r="32" spans="2:11">
      <c r="B32" s="157" t="s">
        <v>832</v>
      </c>
      <c r="C32" s="176">
        <v>113000</v>
      </c>
      <c r="D32" s="176">
        <v>113000</v>
      </c>
      <c r="E32" s="176">
        <v>0</v>
      </c>
      <c r="F32" s="303"/>
      <c r="H32" s="157" t="s">
        <v>833</v>
      </c>
      <c r="I32" s="176">
        <f t="shared" si="2"/>
        <v>113000</v>
      </c>
      <c r="J32" s="176">
        <f t="shared" si="0"/>
        <v>113000</v>
      </c>
      <c r="K32" s="176">
        <f t="shared" si="1"/>
        <v>0</v>
      </c>
    </row>
    <row r="33" spans="2:12">
      <c r="B33" s="182" t="s">
        <v>834</v>
      </c>
      <c r="C33" s="183">
        <v>18927124000</v>
      </c>
      <c r="D33" s="183">
        <v>7167586000</v>
      </c>
      <c r="E33" s="183">
        <v>11759538000</v>
      </c>
      <c r="F33" s="303"/>
      <c r="H33" s="182" t="s">
        <v>835</v>
      </c>
      <c r="I33" s="183">
        <f t="shared" si="2"/>
        <v>18927124000</v>
      </c>
      <c r="J33" s="183">
        <f t="shared" si="0"/>
        <v>7167586000</v>
      </c>
      <c r="K33" s="183">
        <f t="shared" si="1"/>
        <v>11759538000</v>
      </c>
    </row>
    <row r="34" spans="2:12">
      <c r="B34" s="160" t="s">
        <v>836</v>
      </c>
      <c r="C34" s="177">
        <v>22506506000</v>
      </c>
      <c r="D34" s="177">
        <v>8869273000</v>
      </c>
      <c r="E34" s="177">
        <v>13637233000</v>
      </c>
      <c r="F34" s="303"/>
      <c r="H34" s="160" t="s">
        <v>837</v>
      </c>
      <c r="I34" s="177">
        <f t="shared" si="2"/>
        <v>22506506000</v>
      </c>
      <c r="J34" s="177">
        <f t="shared" si="0"/>
        <v>8869273000</v>
      </c>
      <c r="K34" s="177">
        <f t="shared" si="1"/>
        <v>13637233000</v>
      </c>
    </row>
    <row r="35" spans="2:12">
      <c r="B35" s="161"/>
      <c r="C35" s="162">
        <v>21030241000</v>
      </c>
      <c r="D35" s="162">
        <v>8456609000</v>
      </c>
      <c r="E35" s="162">
        <v>12573632000</v>
      </c>
      <c r="F35" s="303"/>
      <c r="H35" s="161" t="s">
        <v>541</v>
      </c>
      <c r="I35" s="162"/>
      <c r="J35" s="162"/>
      <c r="K35" s="162"/>
    </row>
    <row r="36" spans="2:12">
      <c r="B36" s="160" t="s">
        <v>838</v>
      </c>
      <c r="C36" s="177"/>
      <c r="D36" s="177"/>
      <c r="E36" s="177"/>
      <c r="F36" s="303"/>
      <c r="H36" s="160" t="s">
        <v>839</v>
      </c>
      <c r="I36" s="177"/>
      <c r="J36" s="177"/>
      <c r="K36" s="177"/>
    </row>
    <row r="37" spans="2:12">
      <c r="B37" s="157" t="s">
        <v>840</v>
      </c>
      <c r="C37" s="176">
        <v>287459000</v>
      </c>
      <c r="D37" s="176">
        <v>0</v>
      </c>
      <c r="E37" s="176">
        <v>287459000</v>
      </c>
      <c r="F37" s="303"/>
      <c r="H37" s="157" t="s">
        <v>841</v>
      </c>
      <c r="I37" s="176">
        <f t="shared" si="2"/>
        <v>287459000</v>
      </c>
      <c r="J37" s="176">
        <f t="shared" si="0"/>
        <v>0</v>
      </c>
      <c r="K37" s="176">
        <f t="shared" si="1"/>
        <v>287459000</v>
      </c>
    </row>
    <row r="38" spans="2:12">
      <c r="B38" s="156" t="s">
        <v>16</v>
      </c>
      <c r="C38" s="175">
        <v>85783000</v>
      </c>
      <c r="D38" s="175">
        <v>0</v>
      </c>
      <c r="E38" s="175">
        <v>85783000</v>
      </c>
      <c r="F38" s="303"/>
      <c r="H38" s="156" t="s">
        <v>842</v>
      </c>
      <c r="I38" s="175">
        <f t="shared" si="2"/>
        <v>85783000</v>
      </c>
      <c r="J38" s="175">
        <f t="shared" si="0"/>
        <v>0</v>
      </c>
      <c r="K38" s="175">
        <f t="shared" si="1"/>
        <v>85783000</v>
      </c>
    </row>
    <row r="39" spans="2:12">
      <c r="B39" s="184" t="s">
        <v>589</v>
      </c>
      <c r="C39" s="185">
        <v>4819000</v>
      </c>
      <c r="D39" s="185">
        <v>0</v>
      </c>
      <c r="E39" s="185">
        <v>4819000</v>
      </c>
      <c r="F39" s="303"/>
      <c r="H39" s="184" t="s">
        <v>843</v>
      </c>
      <c r="I39" s="185">
        <f t="shared" si="2"/>
        <v>4819000</v>
      </c>
      <c r="J39" s="185">
        <f t="shared" si="0"/>
        <v>0</v>
      </c>
      <c r="K39" s="185">
        <f t="shared" si="1"/>
        <v>4819000</v>
      </c>
    </row>
    <row r="40" spans="2:12">
      <c r="B40" s="156" t="s">
        <v>844</v>
      </c>
      <c r="C40" s="175">
        <v>1335523000</v>
      </c>
      <c r="D40" s="175">
        <v>0</v>
      </c>
      <c r="E40" s="175">
        <v>1335523000</v>
      </c>
      <c r="F40" s="303"/>
      <c r="H40" s="156" t="s">
        <v>604</v>
      </c>
      <c r="I40" s="175">
        <f t="shared" si="2"/>
        <v>1335523000</v>
      </c>
      <c r="J40" s="175">
        <f t="shared" si="0"/>
        <v>0</v>
      </c>
      <c r="K40" s="175">
        <f t="shared" si="1"/>
        <v>1335523000</v>
      </c>
    </row>
    <row r="41" spans="2:12">
      <c r="B41" s="157" t="s">
        <v>845</v>
      </c>
      <c r="C41" s="176">
        <v>431000</v>
      </c>
      <c r="D41" s="176">
        <v>431000</v>
      </c>
      <c r="E41" s="176">
        <v>0</v>
      </c>
      <c r="F41" s="303"/>
      <c r="H41" s="157" t="s">
        <v>846</v>
      </c>
      <c r="I41" s="176">
        <f t="shared" si="2"/>
        <v>431000</v>
      </c>
      <c r="J41" s="176">
        <f t="shared" si="0"/>
        <v>431000</v>
      </c>
      <c r="K41" s="176">
        <f t="shared" si="1"/>
        <v>0</v>
      </c>
    </row>
    <row r="42" spans="2:12">
      <c r="B42" s="156" t="s">
        <v>825</v>
      </c>
      <c r="C42" s="175">
        <v>0</v>
      </c>
      <c r="D42" s="175">
        <v>0</v>
      </c>
      <c r="E42" s="175">
        <v>0</v>
      </c>
      <c r="F42" s="303"/>
      <c r="H42" s="156" t="s">
        <v>600</v>
      </c>
      <c r="I42" s="175">
        <f t="shared" si="2"/>
        <v>0</v>
      </c>
      <c r="J42" s="175">
        <f t="shared" si="0"/>
        <v>0</v>
      </c>
      <c r="K42" s="175">
        <f t="shared" si="1"/>
        <v>0</v>
      </c>
    </row>
    <row r="43" spans="2:12">
      <c r="B43" s="157" t="s">
        <v>847</v>
      </c>
      <c r="C43" s="176">
        <v>355317000</v>
      </c>
      <c r="D43" s="176">
        <v>0</v>
      </c>
      <c r="E43" s="176">
        <v>355317000</v>
      </c>
      <c r="F43" s="303"/>
      <c r="H43" s="157" t="s">
        <v>848</v>
      </c>
      <c r="I43" s="176">
        <f t="shared" si="2"/>
        <v>355317000</v>
      </c>
      <c r="J43" s="176">
        <f t="shared" si="0"/>
        <v>0</v>
      </c>
      <c r="K43" s="176">
        <f t="shared" si="1"/>
        <v>355317000</v>
      </c>
    </row>
    <row r="44" spans="2:12">
      <c r="B44" s="156" t="s">
        <v>849</v>
      </c>
      <c r="C44" s="175">
        <v>54029000</v>
      </c>
      <c r="D44" s="175">
        <v>0</v>
      </c>
      <c r="E44" s="175">
        <v>54029000</v>
      </c>
      <c r="F44" s="303"/>
      <c r="H44" s="156" t="s">
        <v>850</v>
      </c>
      <c r="I44" s="175">
        <f t="shared" si="2"/>
        <v>54029000</v>
      </c>
      <c r="J44" s="175">
        <f t="shared" si="0"/>
        <v>0</v>
      </c>
      <c r="K44" s="175">
        <f t="shared" si="1"/>
        <v>54029000</v>
      </c>
    </row>
    <row r="45" spans="2:12">
      <c r="B45" s="157" t="s">
        <v>851</v>
      </c>
      <c r="C45" s="176">
        <v>161773000</v>
      </c>
      <c r="D45" s="176">
        <v>16965000</v>
      </c>
      <c r="E45" s="176">
        <v>144808000</v>
      </c>
      <c r="F45" s="303"/>
      <c r="G45" s="176"/>
      <c r="H45" s="157" t="s">
        <v>852</v>
      </c>
      <c r="I45" s="176">
        <f t="shared" si="2"/>
        <v>161773000</v>
      </c>
      <c r="J45" s="176">
        <f t="shared" si="0"/>
        <v>16965000</v>
      </c>
      <c r="K45" s="176">
        <f t="shared" si="1"/>
        <v>144808000</v>
      </c>
      <c r="L45" s="176"/>
    </row>
    <row r="46" spans="2:12">
      <c r="B46" s="160" t="s">
        <v>853</v>
      </c>
      <c r="C46" s="177">
        <v>2285134000</v>
      </c>
      <c r="D46" s="177">
        <v>17396000</v>
      </c>
      <c r="E46" s="177">
        <v>2267738000</v>
      </c>
      <c r="F46" s="303"/>
      <c r="H46" s="160" t="s">
        <v>854</v>
      </c>
      <c r="I46" s="177">
        <f t="shared" si="2"/>
        <v>2285134000</v>
      </c>
      <c r="J46" s="177">
        <f t="shared" si="0"/>
        <v>17396000</v>
      </c>
      <c r="K46" s="177">
        <f t="shared" si="1"/>
        <v>2267738000</v>
      </c>
    </row>
    <row r="47" spans="2:12">
      <c r="B47" s="157" t="s">
        <v>589</v>
      </c>
      <c r="C47" s="176">
        <v>38526000</v>
      </c>
      <c r="D47" s="176">
        <v>0</v>
      </c>
      <c r="E47" s="176">
        <v>38526000</v>
      </c>
      <c r="F47" s="303"/>
      <c r="H47" s="157" t="s">
        <v>843</v>
      </c>
      <c r="I47" s="176">
        <f t="shared" si="2"/>
        <v>38526000</v>
      </c>
      <c r="J47" s="176">
        <f t="shared" si="0"/>
        <v>0</v>
      </c>
      <c r="K47" s="176">
        <f t="shared" si="1"/>
        <v>38526000</v>
      </c>
    </row>
    <row r="48" spans="2:12">
      <c r="B48" s="156" t="s">
        <v>844</v>
      </c>
      <c r="C48" s="175">
        <v>9594960000</v>
      </c>
      <c r="D48" s="175">
        <v>0</v>
      </c>
      <c r="E48" s="175">
        <v>9594960000</v>
      </c>
      <c r="F48" s="303"/>
      <c r="H48" s="156" t="s">
        <v>604</v>
      </c>
      <c r="I48" s="175">
        <f t="shared" si="2"/>
        <v>9594960000</v>
      </c>
      <c r="J48" s="175">
        <f t="shared" si="0"/>
        <v>0</v>
      </c>
      <c r="K48" s="175">
        <f t="shared" si="1"/>
        <v>9594960000</v>
      </c>
    </row>
    <row r="49" spans="2:11">
      <c r="B49" s="157" t="s">
        <v>845</v>
      </c>
      <c r="C49" s="176">
        <v>183000</v>
      </c>
      <c r="D49" s="176">
        <v>183000</v>
      </c>
      <c r="E49" s="176">
        <v>0</v>
      </c>
      <c r="F49" s="303"/>
      <c r="H49" s="157" t="s">
        <v>846</v>
      </c>
      <c r="I49" s="176">
        <f t="shared" si="2"/>
        <v>183000</v>
      </c>
      <c r="J49" s="176">
        <f t="shared" si="0"/>
        <v>183000</v>
      </c>
      <c r="K49" s="176">
        <f t="shared" si="1"/>
        <v>0</v>
      </c>
    </row>
    <row r="50" spans="2:11">
      <c r="B50" s="156" t="s">
        <v>825</v>
      </c>
      <c r="C50" s="175">
        <v>179282000</v>
      </c>
      <c r="D50" s="175">
        <v>0</v>
      </c>
      <c r="E50" s="175">
        <v>179282000</v>
      </c>
      <c r="F50" s="303"/>
      <c r="H50" s="156" t="s">
        <v>600</v>
      </c>
      <c r="I50" s="175">
        <f t="shared" si="2"/>
        <v>179282000</v>
      </c>
      <c r="J50" s="175">
        <f t="shared" si="0"/>
        <v>0</v>
      </c>
      <c r="K50" s="175">
        <f t="shared" si="1"/>
        <v>179282000</v>
      </c>
    </row>
    <row r="51" spans="2:11">
      <c r="B51" s="157" t="s">
        <v>855</v>
      </c>
      <c r="C51" s="176">
        <v>1475225000</v>
      </c>
      <c r="D51" s="176">
        <v>1473910000</v>
      </c>
      <c r="E51" s="176">
        <v>1315000</v>
      </c>
      <c r="F51" s="303"/>
      <c r="H51" s="157" t="s">
        <v>856</v>
      </c>
      <c r="I51" s="176">
        <f t="shared" si="2"/>
        <v>1475225000</v>
      </c>
      <c r="J51" s="176">
        <f t="shared" si="0"/>
        <v>1473910000</v>
      </c>
      <c r="K51" s="176">
        <f t="shared" si="1"/>
        <v>1315000</v>
      </c>
    </row>
    <row r="52" spans="2:11">
      <c r="B52" s="156" t="s">
        <v>857</v>
      </c>
      <c r="C52" s="175">
        <v>929580000</v>
      </c>
      <c r="D52" s="175">
        <v>929580000</v>
      </c>
      <c r="E52" s="175">
        <v>0</v>
      </c>
      <c r="F52" s="303"/>
      <c r="H52" s="156" t="s">
        <v>816</v>
      </c>
      <c r="I52" s="175">
        <f t="shared" si="2"/>
        <v>929580000</v>
      </c>
      <c r="J52" s="175">
        <f t="shared" si="0"/>
        <v>929580000</v>
      </c>
      <c r="K52" s="175">
        <f t="shared" si="1"/>
        <v>0</v>
      </c>
    </row>
    <row r="53" spans="2:11">
      <c r="B53" s="157" t="s">
        <v>858</v>
      </c>
      <c r="C53" s="176">
        <v>187916000</v>
      </c>
      <c r="D53" s="176">
        <v>2594000</v>
      </c>
      <c r="E53" s="176">
        <v>185322000</v>
      </c>
      <c r="F53" s="303"/>
      <c r="H53" s="157" t="s">
        <v>859</v>
      </c>
      <c r="I53" s="176">
        <f t="shared" si="2"/>
        <v>187916000</v>
      </c>
      <c r="J53" s="176">
        <f t="shared" si="0"/>
        <v>2594000</v>
      </c>
      <c r="K53" s="176">
        <f t="shared" si="1"/>
        <v>185322000</v>
      </c>
    </row>
    <row r="54" spans="2:11">
      <c r="B54" s="156" t="s">
        <v>860</v>
      </c>
      <c r="C54" s="175">
        <v>33000</v>
      </c>
      <c r="D54" s="175">
        <v>33000</v>
      </c>
      <c r="E54" s="175">
        <v>0</v>
      </c>
      <c r="F54" s="303"/>
      <c r="H54" s="156" t="s">
        <v>861</v>
      </c>
      <c r="I54" s="175">
        <f t="shared" si="2"/>
        <v>33000</v>
      </c>
      <c r="J54" s="175">
        <f t="shared" si="0"/>
        <v>33000</v>
      </c>
      <c r="K54" s="175">
        <f t="shared" si="1"/>
        <v>0</v>
      </c>
    </row>
    <row r="55" spans="2:11">
      <c r="B55" s="157" t="s">
        <v>862</v>
      </c>
      <c r="C55" s="176">
        <v>0</v>
      </c>
      <c r="D55" s="176">
        <v>-85624000</v>
      </c>
      <c r="E55" s="176">
        <v>85624000</v>
      </c>
      <c r="F55" s="303"/>
      <c r="H55" s="157" t="s">
        <v>863</v>
      </c>
      <c r="I55" s="176">
        <f t="shared" si="2"/>
        <v>0</v>
      </c>
      <c r="J55" s="176">
        <f t="shared" si="0"/>
        <v>-85624000</v>
      </c>
      <c r="K55" s="176">
        <f t="shared" si="1"/>
        <v>85624000</v>
      </c>
    </row>
    <row r="56" spans="2:11">
      <c r="B56" s="156" t="s">
        <v>864</v>
      </c>
      <c r="C56" s="175">
        <v>1998000</v>
      </c>
      <c r="D56" s="175">
        <v>0</v>
      </c>
      <c r="E56" s="175">
        <v>1998000</v>
      </c>
      <c r="F56" s="303"/>
      <c r="H56" s="156" t="s">
        <v>841</v>
      </c>
      <c r="I56" s="175">
        <f t="shared" si="2"/>
        <v>1998000</v>
      </c>
      <c r="J56" s="175">
        <f t="shared" si="0"/>
        <v>0</v>
      </c>
      <c r="K56" s="175">
        <f t="shared" si="1"/>
        <v>1998000</v>
      </c>
    </row>
    <row r="57" spans="2:11">
      <c r="B57" s="157" t="s">
        <v>851</v>
      </c>
      <c r="C57" s="176">
        <v>204687000</v>
      </c>
      <c r="D57" s="176">
        <v>0</v>
      </c>
      <c r="E57" s="176">
        <v>204687000</v>
      </c>
      <c r="F57" s="303"/>
      <c r="H57" s="157" t="s">
        <v>852</v>
      </c>
      <c r="I57" s="176">
        <f t="shared" si="2"/>
        <v>204687000</v>
      </c>
      <c r="J57" s="176">
        <f t="shared" si="0"/>
        <v>0</v>
      </c>
      <c r="K57" s="176">
        <f t="shared" si="1"/>
        <v>204687000</v>
      </c>
    </row>
    <row r="58" spans="2:11">
      <c r="B58" s="160" t="s">
        <v>865</v>
      </c>
      <c r="C58" s="177">
        <v>12612390000</v>
      </c>
      <c r="D58" s="177">
        <v>2320676000</v>
      </c>
      <c r="E58" s="177">
        <v>10291714000</v>
      </c>
      <c r="F58" s="303"/>
      <c r="H58" s="160" t="s">
        <v>866</v>
      </c>
      <c r="I58" s="177">
        <f t="shared" si="2"/>
        <v>12612390000</v>
      </c>
      <c r="J58" s="177">
        <f t="shared" si="0"/>
        <v>2320676000</v>
      </c>
      <c r="K58" s="177">
        <f t="shared" si="1"/>
        <v>10291714000</v>
      </c>
    </row>
    <row r="59" spans="2:11">
      <c r="B59" s="182" t="s">
        <v>867</v>
      </c>
      <c r="C59" s="183">
        <f>C58+C46</f>
        <v>14897524000</v>
      </c>
      <c r="D59" s="183">
        <f t="shared" ref="D59:E59" si="3">D58+D46</f>
        <v>2338072000</v>
      </c>
      <c r="E59" s="183">
        <f t="shared" si="3"/>
        <v>12559452000</v>
      </c>
      <c r="F59" s="303"/>
      <c r="H59" s="182" t="s">
        <v>868</v>
      </c>
      <c r="I59" s="183">
        <f>+I58+I46</f>
        <v>14897524000</v>
      </c>
      <c r="J59" s="183">
        <f>+J58+J46</f>
        <v>2338072000</v>
      </c>
      <c r="K59" s="183">
        <f>+K58+K46</f>
        <v>12559452000</v>
      </c>
    </row>
    <row r="60" spans="2:11">
      <c r="B60" s="260" t="s">
        <v>869</v>
      </c>
      <c r="C60" s="261"/>
      <c r="D60" s="261"/>
      <c r="E60" s="261"/>
      <c r="F60" s="303"/>
      <c r="H60" s="260" t="s">
        <v>870</v>
      </c>
      <c r="I60" s="261">
        <f>C60</f>
        <v>0</v>
      </c>
      <c r="J60" s="175">
        <f>D60</f>
        <v>0</v>
      </c>
      <c r="K60" s="175">
        <f>E60</f>
        <v>0</v>
      </c>
    </row>
    <row r="61" spans="2:11">
      <c r="B61" s="157" t="s">
        <v>871</v>
      </c>
      <c r="C61" s="176">
        <v>3067535000</v>
      </c>
      <c r="D61" s="176">
        <v>0</v>
      </c>
      <c r="E61" s="176">
        <v>3067535000</v>
      </c>
      <c r="F61" s="303"/>
      <c r="H61" s="157" t="s">
        <v>872</v>
      </c>
      <c r="I61" s="176">
        <f t="shared" ref="I61:I69" si="4">C61</f>
        <v>3067535000</v>
      </c>
      <c r="J61" s="176">
        <f t="shared" ref="J61:J70" si="5">D61</f>
        <v>0</v>
      </c>
      <c r="K61" s="176">
        <f t="shared" ref="K61:K70" si="6">E61</f>
        <v>3067535000</v>
      </c>
    </row>
    <row r="62" spans="2:11">
      <c r="B62" s="156" t="s">
        <v>873</v>
      </c>
      <c r="C62" s="175">
        <v>-25500000</v>
      </c>
      <c r="D62" s="175">
        <v>0</v>
      </c>
      <c r="E62" s="175">
        <v>-25500000</v>
      </c>
      <c r="F62" s="303"/>
      <c r="H62" s="156" t="s">
        <v>874</v>
      </c>
      <c r="I62" s="175">
        <f t="shared" si="4"/>
        <v>-25500000</v>
      </c>
      <c r="J62" s="175">
        <f t="shared" si="5"/>
        <v>0</v>
      </c>
      <c r="K62" s="175">
        <f t="shared" si="6"/>
        <v>-25500000</v>
      </c>
    </row>
    <row r="63" spans="2:11">
      <c r="B63" s="157" t="s">
        <v>875</v>
      </c>
      <c r="C63" s="176">
        <v>598736000</v>
      </c>
      <c r="D63" s="176">
        <v>4229000</v>
      </c>
      <c r="E63" s="176">
        <v>594507000</v>
      </c>
      <c r="F63" s="303"/>
      <c r="H63" s="157" t="s">
        <v>876</v>
      </c>
      <c r="I63" s="176">
        <f t="shared" si="4"/>
        <v>598736000</v>
      </c>
      <c r="J63" s="176">
        <f t="shared" si="5"/>
        <v>4229000</v>
      </c>
      <c r="K63" s="176">
        <f t="shared" si="6"/>
        <v>594507000</v>
      </c>
    </row>
    <row r="64" spans="2:11">
      <c r="B64" s="156" t="s">
        <v>877</v>
      </c>
      <c r="C64" s="175">
        <v>3784357000</v>
      </c>
      <c r="D64" s="175">
        <v>0</v>
      </c>
      <c r="E64" s="175">
        <v>3784357000</v>
      </c>
      <c r="F64" s="303"/>
      <c r="H64" s="156" t="s">
        <v>878</v>
      </c>
      <c r="I64" s="175">
        <f t="shared" si="4"/>
        <v>3784357000</v>
      </c>
      <c r="J64" s="175">
        <f t="shared" si="5"/>
        <v>0</v>
      </c>
      <c r="K64" s="175">
        <f t="shared" si="6"/>
        <v>3784357000</v>
      </c>
    </row>
    <row r="65" spans="2:11">
      <c r="B65" s="157" t="s">
        <v>879</v>
      </c>
      <c r="C65" s="176">
        <v>260226000</v>
      </c>
      <c r="D65" s="176">
        <v>260226000</v>
      </c>
      <c r="E65" s="176">
        <v>260226000</v>
      </c>
      <c r="F65" s="303"/>
      <c r="H65" s="157" t="s">
        <v>880</v>
      </c>
      <c r="I65" s="176">
        <f t="shared" si="4"/>
        <v>260226000</v>
      </c>
      <c r="J65" s="176">
        <f t="shared" si="5"/>
        <v>260226000</v>
      </c>
      <c r="K65" s="176">
        <f t="shared" si="6"/>
        <v>260226000</v>
      </c>
    </row>
    <row r="66" spans="2:11">
      <c r="B66" s="156" t="s">
        <v>881</v>
      </c>
      <c r="C66" s="175">
        <v>-76372000</v>
      </c>
      <c r="D66" s="175">
        <v>0</v>
      </c>
      <c r="E66" s="175">
        <v>-76372000</v>
      </c>
      <c r="F66" s="513"/>
      <c r="H66" s="156" t="s">
        <v>882</v>
      </c>
      <c r="I66" s="175">
        <f t="shared" si="4"/>
        <v>-76372000</v>
      </c>
      <c r="J66" s="175">
        <f t="shared" si="5"/>
        <v>0</v>
      </c>
      <c r="K66" s="175">
        <f t="shared" si="6"/>
        <v>-76372000</v>
      </c>
    </row>
    <row r="67" spans="2:11">
      <c r="B67" s="157" t="s">
        <v>883</v>
      </c>
      <c r="C67" s="176">
        <v>0</v>
      </c>
      <c r="D67" s="176">
        <v>0</v>
      </c>
      <c r="E67" s="176">
        <v>0</v>
      </c>
      <c r="F67" s="303"/>
      <c r="H67" s="157" t="s">
        <v>884</v>
      </c>
      <c r="I67" s="176">
        <f t="shared" si="4"/>
        <v>0</v>
      </c>
      <c r="J67" s="176">
        <f t="shared" si="5"/>
        <v>0</v>
      </c>
      <c r="K67" s="176">
        <f t="shared" si="6"/>
        <v>0</v>
      </c>
    </row>
    <row r="68" spans="2:11">
      <c r="B68" s="156" t="s">
        <v>885</v>
      </c>
      <c r="C68" s="175">
        <v>0</v>
      </c>
      <c r="D68" s="175">
        <v>0</v>
      </c>
      <c r="E68" s="175">
        <v>0</v>
      </c>
      <c r="F68" s="303"/>
      <c r="H68" s="156" t="s">
        <v>886</v>
      </c>
      <c r="I68" s="175">
        <f t="shared" si="4"/>
        <v>0</v>
      </c>
      <c r="J68" s="175">
        <f t="shared" si="5"/>
        <v>0</v>
      </c>
      <c r="K68" s="175">
        <f t="shared" si="6"/>
        <v>0</v>
      </c>
    </row>
    <row r="69" spans="2:11">
      <c r="B69" s="157" t="s">
        <v>887</v>
      </c>
      <c r="C69" s="176">
        <v>0</v>
      </c>
      <c r="D69" s="176">
        <v>6526972000</v>
      </c>
      <c r="E69" s="176">
        <v>-6526972000</v>
      </c>
      <c r="F69" s="303"/>
      <c r="H69" s="157" t="s">
        <v>888</v>
      </c>
      <c r="I69" s="176">
        <f t="shared" si="4"/>
        <v>0</v>
      </c>
      <c r="J69" s="176">
        <f t="shared" si="5"/>
        <v>6526972000</v>
      </c>
      <c r="K69" s="176">
        <f t="shared" si="6"/>
        <v>-6526972000</v>
      </c>
    </row>
    <row r="70" spans="2:11">
      <c r="B70" s="156" t="s">
        <v>889</v>
      </c>
      <c r="C70" s="175">
        <v>0</v>
      </c>
      <c r="D70" s="175">
        <v>0</v>
      </c>
      <c r="E70" s="175">
        <v>0</v>
      </c>
      <c r="F70" s="303"/>
      <c r="H70" s="156" t="s">
        <v>890</v>
      </c>
      <c r="I70" s="175">
        <f>C70</f>
        <v>0</v>
      </c>
      <c r="J70" s="175">
        <f t="shared" si="5"/>
        <v>0</v>
      </c>
      <c r="K70" s="175">
        <f t="shared" si="6"/>
        <v>0</v>
      </c>
    </row>
    <row r="71" spans="2:11">
      <c r="B71" s="182" t="s">
        <v>891</v>
      </c>
      <c r="C71" s="183">
        <v>7608982000</v>
      </c>
      <c r="D71" s="183">
        <v>6791427000</v>
      </c>
      <c r="E71" s="183">
        <v>1077781000</v>
      </c>
      <c r="F71" s="303"/>
      <c r="H71" s="182" t="s">
        <v>892</v>
      </c>
      <c r="I71" s="183">
        <f>C71</f>
        <v>7608982000</v>
      </c>
      <c r="J71" s="183">
        <f t="shared" ref="J71:K74" si="7">D71</f>
        <v>6791427000</v>
      </c>
      <c r="K71" s="183">
        <f t="shared" si="7"/>
        <v>1077781000</v>
      </c>
    </row>
    <row r="72" spans="2:11">
      <c r="B72" s="160" t="s">
        <v>687</v>
      </c>
      <c r="C72" s="177">
        <v>0</v>
      </c>
      <c r="D72" s="177">
        <v>0</v>
      </c>
      <c r="E72" s="177">
        <v>0</v>
      </c>
      <c r="F72" s="303"/>
      <c r="H72" s="160" t="s">
        <v>893</v>
      </c>
      <c r="I72" s="177">
        <f>C72</f>
        <v>0</v>
      </c>
      <c r="J72" s="177">
        <f t="shared" si="7"/>
        <v>0</v>
      </c>
      <c r="K72" s="177">
        <f t="shared" si="7"/>
        <v>0</v>
      </c>
    </row>
    <row r="73" spans="2:11">
      <c r="B73" s="182" t="s">
        <v>894</v>
      </c>
      <c r="C73" s="183">
        <v>7608982000</v>
      </c>
      <c r="D73" s="183">
        <v>6791427000</v>
      </c>
      <c r="E73" s="183">
        <v>1077781000</v>
      </c>
      <c r="F73" s="303"/>
      <c r="H73" s="182" t="s">
        <v>895</v>
      </c>
      <c r="I73" s="183">
        <f>C73</f>
        <v>7608982000</v>
      </c>
      <c r="J73" s="183">
        <f t="shared" si="7"/>
        <v>6791427000</v>
      </c>
      <c r="K73" s="183">
        <f t="shared" si="7"/>
        <v>1077781000</v>
      </c>
    </row>
    <row r="74" spans="2:11">
      <c r="B74" s="160" t="s">
        <v>896</v>
      </c>
      <c r="C74" s="177">
        <v>22506506000</v>
      </c>
      <c r="D74" s="177">
        <v>9129499000</v>
      </c>
      <c r="E74" s="177">
        <v>13637233000</v>
      </c>
      <c r="F74" s="303"/>
      <c r="H74" s="160" t="s">
        <v>897</v>
      </c>
      <c r="I74" s="177">
        <f>C74</f>
        <v>22506506000</v>
      </c>
      <c r="J74" s="177">
        <f t="shared" si="7"/>
        <v>9129499000</v>
      </c>
      <c r="K74" s="177">
        <f t="shared" si="7"/>
        <v>13637233000</v>
      </c>
    </row>
    <row r="75" spans="2:11">
      <c r="F75" s="303"/>
    </row>
  </sheetData>
  <customSheetViews>
    <customSheetView guid="{C49A8C82-1AC5-4974-9B9F-02362D6E4669}" showGridLines="0" hiddenRows="1" topLeftCell="B1">
      <selection activeCell="H25" sqref="H25 C19"/>
      <pageMargins left="0" right="0" top="0" bottom="0" header="0" footer="0"/>
      <pageSetup paperSize="9" orientation="portrait" r:id="rId1"/>
    </customSheetView>
    <customSheetView guid="{87D6620E-C4DF-42B2-AEF1-4C176B3EDD78}" showGridLines="0" hiddenRows="1">
      <selection activeCell="C19" activeCellId="1" sqref="C10:C11 C19"/>
      <pageMargins left="0" right="0" top="0" bottom="0" header="0" footer="0"/>
      <pageSetup paperSize="9" orientation="portrait" r:id="rId2"/>
    </customSheetView>
    <customSheetView guid="{1E6349FB-6127-4916-B1C9-00A76D39C8B3}" showGridLines="0" hiddenRows="1" topLeftCell="D1">
      <selection activeCell="Q24" sqref="Q24 C19"/>
      <pageMargins left="0" right="0" top="0" bottom="0" header="0" footer="0"/>
      <pageSetup paperSize="9" orientation="portrait" r:id="rId3"/>
    </customSheetView>
    <customSheetView guid="{89A93467-8A8A-4CB6-BAAC-1590A714D7E3}" showGridLines="0" hiddenRows="1" hiddenColumns="1" topLeftCell="B28">
      <selection activeCell="B27" sqref="B27 C19"/>
      <pageMargins left="0" right="0" top="0" bottom="0" header="0" footer="0"/>
      <pageSetup paperSize="9" orientation="portrait" r:id="rId4"/>
    </customSheetView>
  </customSheetViews>
  <hyperlinks>
    <hyperlink ref="E3" location="Summary!A1" display="Summary" xr:uid="{00000000-0004-0000-0A00-000000000000}"/>
    <hyperlink ref="K3" location="Summary!A1" display="Summary" xr:uid="{00000000-0004-0000-0A00-000001000000}"/>
  </hyperlinks>
  <pageMargins left="0.511811024" right="0.511811024" top="0.78740157499999996" bottom="0.78740157499999996" header="0.31496062000000002" footer="0.31496062000000002"/>
  <pageSetup paperSize="9" scale="48" orientation="landscape" r:id="rId5"/>
  <customProperties>
    <customPr name="_pios_id" r:id="rId6"/>
    <customPr name="FPMExcelClientCellBasedFunctionStatus" r:id="rId7"/>
    <customPr name="FPMExcelClientRefreshTime" r:id="rId8"/>
  </customProperties>
  <ignoredErrors>
    <ignoredError sqref="I9:K22 I37:K58 I24:K34 I61:K69 I60:K60 J70:K70 I71:K74 I70 I23:K23 C59:E59" unlockedFormula="1"/>
    <ignoredError sqref="H6 B6" numberStoredAsText="1"/>
    <ignoredError sqref="I59:K59" formula="1" unlockedFormula="1"/>
  </ignoredErrors>
  <drawing r:id="rId9"/>
  <legacyDrawing r:id="rId10"/>
  <controls>
    <mc:AlternateContent xmlns:mc="http://schemas.openxmlformats.org/markup-compatibility/2006">
      <mc:Choice Requires="x14">
        <control shapeId="240641" r:id="rId11" name="FPMExcelClientSheetOptionstb1">
          <controlPr defaultSize="0" autoLine="0" r:id="rId12">
            <anchor moveWithCells="1" sizeWithCells="1">
              <from>
                <xdr:col>0</xdr:col>
                <xdr:colOff>0</xdr:colOff>
                <xdr:row>0</xdr:row>
                <xdr:rowOff>0</xdr:rowOff>
              </from>
              <to>
                <xdr:col>1</xdr:col>
                <xdr:colOff>247650</xdr:colOff>
                <xdr:row>0</xdr:row>
                <xdr:rowOff>0</xdr:rowOff>
              </to>
            </anchor>
          </controlPr>
        </control>
      </mc:Choice>
      <mc:Fallback>
        <control shapeId="240641" r:id="rId11" name="FPMExcelClientSheetOptionstb1"/>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2E9D5-48AE-4646-9F0C-C69AFB425F65}">
  <sheetPr codeName="Planilha6">
    <tabColor rgb="FF92D050"/>
    <pageSetUpPr fitToPage="1"/>
  </sheetPr>
  <dimension ref="A1:ED176"/>
  <sheetViews>
    <sheetView showGridLines="0" zoomScale="90" zoomScaleNormal="90" workbookViewId="0">
      <pane xSplit="1" topLeftCell="B1" activePane="topRight" state="frozen"/>
      <selection activeCell="F11" sqref="F11"/>
      <selection pane="topRight" activeCell="BR1" sqref="BR1:DT1048576"/>
    </sheetView>
  </sheetViews>
  <sheetFormatPr defaultColWidth="9.140625" defaultRowHeight="15"/>
  <cols>
    <col min="1" max="1" width="62.28515625" style="3" customWidth="1"/>
    <col min="2" max="3" width="2" style="3" customWidth="1"/>
    <col min="4" max="4" width="12.42578125" style="1" customWidth="1"/>
    <col min="5" max="5" width="2" style="3" customWidth="1"/>
    <col min="6" max="6" width="12.42578125" style="1" customWidth="1"/>
    <col min="7" max="7" width="2" style="3" customWidth="1"/>
    <col min="8" max="8" width="15.140625" style="1" customWidth="1"/>
    <col min="9" max="9" width="2" style="3" customWidth="1"/>
    <col min="10" max="10" width="15.140625" style="1" customWidth="1"/>
    <col min="11" max="11" width="2" style="3" customWidth="1"/>
    <col min="12" max="12" width="15.140625" style="1" customWidth="1"/>
    <col min="13" max="13" width="2" style="3" customWidth="1"/>
    <col min="14" max="14" width="15.140625" style="1" customWidth="1"/>
    <col min="15" max="15" width="2" style="3" customWidth="1"/>
    <col min="16" max="16" width="15.140625" style="3" customWidth="1"/>
    <col min="17" max="17" width="2" style="3" customWidth="1"/>
    <col min="18" max="18" width="15.140625" style="3" customWidth="1"/>
    <col min="19" max="19" width="2" style="3" customWidth="1"/>
    <col min="20" max="20" width="15.140625" style="3" customWidth="1"/>
    <col min="21" max="21" width="2" style="3" customWidth="1"/>
    <col min="22" max="22" width="15.140625" style="3" customWidth="1"/>
    <col min="23" max="23" width="2" style="3" customWidth="1"/>
    <col min="24" max="24" width="15.140625" style="3" customWidth="1"/>
    <col min="25" max="25" width="2" style="3" customWidth="1"/>
    <col min="26" max="26" width="15.140625" style="3" customWidth="1"/>
    <col min="27" max="27" width="2" style="3" customWidth="1"/>
    <col min="28" max="28" width="15.140625" style="3" customWidth="1"/>
    <col min="29" max="29" width="2" style="3" customWidth="1"/>
    <col min="30" max="30" width="15.140625" style="3" customWidth="1"/>
    <col min="31" max="31" width="2" style="3" customWidth="1"/>
    <col min="32" max="32" width="15.140625" style="3" customWidth="1"/>
    <col min="33" max="33" width="2" style="3" customWidth="1"/>
    <col min="34" max="34" width="15.140625" style="3" customWidth="1"/>
    <col min="35" max="35" width="2" style="3" customWidth="1"/>
    <col min="36" max="36" width="15.140625" style="3" customWidth="1"/>
    <col min="37" max="37" width="2" style="3" customWidth="1"/>
    <col min="38" max="38" width="15.140625" style="3" customWidth="1"/>
    <col min="39" max="39" width="2" style="3" customWidth="1"/>
    <col min="40" max="40" width="15.28515625" style="3" customWidth="1"/>
    <col min="41" max="41" width="2" style="3" customWidth="1"/>
    <col min="42" max="42" width="15.140625" style="3" customWidth="1"/>
    <col min="43" max="43" width="2" style="3" customWidth="1"/>
    <col min="44" max="44" width="15.140625" style="3" customWidth="1"/>
    <col min="45" max="45" width="2" style="3" customWidth="1"/>
    <col min="46" max="46" width="15.140625" style="3" customWidth="1"/>
    <col min="47" max="47" width="2" style="3" customWidth="1"/>
    <col min="48" max="48" width="15.140625" style="3" customWidth="1"/>
    <col min="49" max="49" width="2" style="3" customWidth="1"/>
    <col min="50" max="50" width="15.140625" style="3" customWidth="1"/>
    <col min="51" max="51" width="2" style="3" customWidth="1"/>
    <col min="52" max="52" width="15.140625" style="3" customWidth="1"/>
    <col min="53" max="53" width="2" style="3" customWidth="1"/>
    <col min="54" max="54" width="15.140625" style="3" customWidth="1"/>
    <col min="55" max="55" width="2" style="3" customWidth="1"/>
    <col min="56" max="56" width="15.140625" style="3" customWidth="1"/>
    <col min="57" max="57" width="2" style="3" customWidth="1"/>
    <col min="58" max="58" width="15.140625" style="3" customWidth="1"/>
    <col min="59" max="59" width="2" style="3" customWidth="1"/>
    <col min="60" max="60" width="15.140625" style="3" customWidth="1"/>
    <col min="61" max="61" width="2" style="3" customWidth="1"/>
    <col min="62" max="62" width="15.140625" style="3" customWidth="1"/>
    <col min="63" max="63" width="2.140625" style="3" customWidth="1"/>
    <col min="64" max="64" width="15.140625" style="3" customWidth="1"/>
    <col min="65" max="65" width="2.140625" style="3" customWidth="1"/>
    <col min="66" max="67" width="15.140625" style="3" customWidth="1"/>
    <col min="68" max="68" width="57.140625" style="3" customWidth="1"/>
    <col min="69" max="70" width="2" style="3" customWidth="1"/>
    <col min="71" max="71" width="12.42578125" style="1" customWidth="1"/>
    <col min="72" max="72" width="2" style="3" customWidth="1"/>
    <col min="73" max="73" width="12.42578125" style="1" customWidth="1"/>
    <col min="74" max="74" width="2" style="3" customWidth="1"/>
    <col min="75" max="75" width="12.42578125" style="1" customWidth="1"/>
    <col min="76" max="76" width="2" style="3" customWidth="1"/>
    <col min="77" max="77" width="12.42578125" style="1" customWidth="1"/>
    <col min="78" max="78" width="2" style="3" customWidth="1"/>
    <col min="79" max="79" width="12.42578125" style="1" customWidth="1"/>
    <col min="80" max="80" width="2" style="3" customWidth="1"/>
    <col min="81" max="81" width="12.42578125" style="1" customWidth="1"/>
    <col min="82" max="82" width="2" style="3" customWidth="1"/>
    <col min="83" max="83" width="15.140625" style="3" customWidth="1"/>
    <col min="84" max="84" width="2" style="3" customWidth="1"/>
    <col min="85" max="85" width="15.140625" style="3" customWidth="1"/>
    <col min="86" max="86" width="2" style="3" customWidth="1"/>
    <col min="87" max="87" width="15.140625" style="3" customWidth="1"/>
    <col min="88" max="88" width="2" style="3" customWidth="1"/>
    <col min="89" max="89" width="15.140625" style="3" customWidth="1"/>
    <col min="90" max="90" width="2" style="3" customWidth="1"/>
    <col min="91" max="91" width="15.140625" style="3" customWidth="1"/>
    <col min="92" max="92" width="2" style="3" customWidth="1"/>
    <col min="93" max="93" width="15.140625" style="3" customWidth="1"/>
    <col min="94" max="94" width="2" style="3" customWidth="1"/>
    <col min="95" max="95" width="15.140625" style="3" customWidth="1"/>
    <col min="96" max="96" width="2" style="3" customWidth="1"/>
    <col min="97" max="97" width="15.140625" style="3" customWidth="1"/>
    <col min="98" max="98" width="2" style="3" customWidth="1"/>
    <col min="99" max="99" width="15.140625" style="3" customWidth="1"/>
    <col min="100" max="100" width="2" style="3" customWidth="1"/>
    <col min="101" max="101" width="15.140625" style="3" customWidth="1"/>
    <col min="102" max="102" width="2" style="3" customWidth="1"/>
    <col min="103" max="103" width="15.140625" style="3" customWidth="1"/>
    <col min="104" max="104" width="2" style="3" customWidth="1"/>
    <col min="105" max="105" width="15.140625" style="3" customWidth="1"/>
    <col min="106" max="106" width="2" style="3" customWidth="1"/>
    <col min="107" max="107" width="15.140625" style="3" customWidth="1"/>
    <col min="108" max="108" width="2" style="3" customWidth="1"/>
    <col min="109" max="109" width="15.140625" style="3" customWidth="1"/>
    <col min="110" max="110" width="2" style="3" customWidth="1"/>
    <col min="111" max="111" width="15.140625" style="3" customWidth="1"/>
    <col min="112" max="112" width="2" style="3" customWidth="1"/>
    <col min="113" max="113" width="15.140625" style="3" customWidth="1"/>
    <col min="114" max="114" width="2" style="3" customWidth="1"/>
    <col min="115" max="115" width="15.140625" style="3" customWidth="1"/>
    <col min="116" max="116" width="2" style="3" customWidth="1"/>
    <col min="117" max="117" width="15.140625" style="3" customWidth="1"/>
    <col min="118" max="118" width="2" style="3" customWidth="1"/>
    <col min="119" max="119" width="15.140625" style="3" customWidth="1"/>
    <col min="120" max="120" width="2" style="3" customWidth="1"/>
    <col min="121" max="121" width="15.140625" style="3" customWidth="1"/>
    <col min="122" max="122" width="2" style="3" customWidth="1"/>
    <col min="123" max="123" width="15.140625" style="3" customWidth="1"/>
    <col min="124" max="124" width="2" style="3" customWidth="1"/>
    <col min="125" max="125" width="15.5703125" style="3" customWidth="1"/>
    <col min="126" max="126" width="2" style="3" customWidth="1"/>
    <col min="127" max="127" width="15.5703125" style="3" customWidth="1"/>
    <col min="128" max="128" width="2" style="3" customWidth="1"/>
    <col min="129" max="129" width="15.5703125" style="3" customWidth="1"/>
    <col min="130" max="130" width="2.140625" style="434" customWidth="1"/>
    <col min="131" max="131" width="12.140625" style="3" bestFit="1" customWidth="1"/>
    <col min="132" max="132" width="2.140625" style="3" customWidth="1"/>
    <col min="133" max="133" width="12.140625" style="3" bestFit="1" customWidth="1"/>
    <col min="134" max="134" width="16.140625" style="3" bestFit="1" customWidth="1"/>
    <col min="135" max="16384" width="9.140625" style="3"/>
  </cols>
  <sheetData>
    <row r="1" spans="1:133">
      <c r="A1"/>
      <c r="DZ1" s="3"/>
    </row>
    <row r="2" spans="1:133" ht="15.75">
      <c r="BF2" s="429" t="s">
        <v>42</v>
      </c>
      <c r="BH2" s="429"/>
      <c r="BJ2" s="429"/>
      <c r="BK2" s="24"/>
      <c r="BL2" s="24"/>
      <c r="BM2" s="24"/>
      <c r="BN2" s="24"/>
      <c r="BO2" s="24"/>
      <c r="CO2" s="3" t="s">
        <v>42</v>
      </c>
      <c r="DU2" s="429" t="s">
        <v>42</v>
      </c>
      <c r="DW2" s="429"/>
      <c r="DY2" s="429"/>
      <c r="DZ2" s="3"/>
    </row>
    <row r="3" spans="1:133">
      <c r="A3"/>
      <c r="B3"/>
      <c r="C3"/>
      <c r="E3"/>
      <c r="G3"/>
      <c r="I3"/>
      <c r="K3"/>
      <c r="M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P3"/>
      <c r="BQ3"/>
      <c r="BR3"/>
      <c r="BT3"/>
      <c r="BV3"/>
      <c r="BX3"/>
      <c r="BZ3"/>
      <c r="CB3"/>
      <c r="CD3"/>
      <c r="CE3" s="1"/>
      <c r="CF3"/>
      <c r="CG3" s="1"/>
      <c r="CH3"/>
      <c r="CI3" s="1"/>
      <c r="CJ3"/>
      <c r="CK3" s="1"/>
      <c r="CL3"/>
      <c r="CM3" s="1"/>
      <c r="CN3"/>
      <c r="CO3"/>
      <c r="CP3"/>
      <c r="CQ3"/>
      <c r="CR3"/>
      <c r="CS3"/>
      <c r="CT3"/>
      <c r="CU3"/>
      <c r="CV3"/>
      <c r="CW3"/>
      <c r="CX3"/>
      <c r="CY3"/>
      <c r="CZ3"/>
      <c r="DA3"/>
      <c r="DB3"/>
      <c r="DC3"/>
      <c r="DD3"/>
      <c r="DE3"/>
      <c r="DF3"/>
      <c r="DG3"/>
      <c r="DH3"/>
      <c r="DI3"/>
      <c r="DJ3"/>
      <c r="DK3"/>
      <c r="DL3"/>
      <c r="DM3"/>
      <c r="DN3"/>
      <c r="DO3"/>
      <c r="DP3"/>
      <c r="DQ3"/>
      <c r="DR3"/>
      <c r="DS3"/>
      <c r="DZ3" s="3"/>
    </row>
    <row r="4" spans="1:133" ht="15.75">
      <c r="A4" s="14" t="s">
        <v>43</v>
      </c>
      <c r="D4" s="17"/>
      <c r="F4" s="17"/>
      <c r="H4" s="17"/>
      <c r="J4" s="17"/>
      <c r="L4" s="17"/>
      <c r="N4" s="17"/>
      <c r="P4" s="17"/>
      <c r="R4" s="17"/>
      <c r="T4" s="17"/>
      <c r="V4" s="17"/>
      <c r="X4" s="17"/>
      <c r="Z4" s="17"/>
      <c r="AB4" s="17"/>
      <c r="AD4" s="17"/>
      <c r="AF4" s="17"/>
      <c r="AH4" s="17"/>
      <c r="AJ4" s="17"/>
      <c r="AL4" s="17"/>
      <c r="AN4" s="17"/>
      <c r="AP4" s="17"/>
      <c r="AR4" s="17"/>
      <c r="AT4" s="17"/>
      <c r="AV4" s="17"/>
      <c r="AX4" s="336" t="s">
        <v>898</v>
      </c>
      <c r="AZ4" s="17"/>
      <c r="BB4" s="17"/>
      <c r="BD4" s="17"/>
      <c r="BF4" s="1"/>
      <c r="BH4" s="1"/>
      <c r="BJ4" s="1"/>
      <c r="BK4" s="103"/>
      <c r="BL4" s="103"/>
      <c r="BM4" s="103"/>
      <c r="BN4" s="103"/>
      <c r="BO4" s="103"/>
      <c r="BP4" s="14" t="s">
        <v>44</v>
      </c>
      <c r="BS4" s="17"/>
      <c r="BU4" s="17"/>
      <c r="BW4" s="17"/>
      <c r="BY4" s="17"/>
      <c r="CA4" s="17"/>
      <c r="CC4" s="17"/>
      <c r="CE4" s="17"/>
      <c r="CG4" s="17"/>
      <c r="CI4" s="17"/>
      <c r="CK4" s="17"/>
      <c r="CM4" s="17"/>
      <c r="CO4" s="17"/>
      <c r="CQ4" s="17"/>
      <c r="CS4" s="17"/>
      <c r="CU4" s="17"/>
      <c r="CW4" s="17"/>
      <c r="CY4" s="17"/>
      <c r="DA4" s="17"/>
      <c r="DC4" s="17"/>
      <c r="DE4" s="17"/>
      <c r="DG4" s="17"/>
      <c r="DI4" s="17"/>
      <c r="DK4" s="17"/>
      <c r="DM4" s="336" t="s">
        <v>899</v>
      </c>
      <c r="DO4" s="17"/>
      <c r="DQ4" s="17"/>
      <c r="DS4" s="17"/>
      <c r="DU4" s="17"/>
      <c r="DW4" s="17"/>
      <c r="DY4" s="17"/>
      <c r="DZ4" s="3"/>
      <c r="EA4" s="17"/>
      <c r="EC4" s="17"/>
    </row>
    <row r="5" spans="1:133">
      <c r="CE5" s="1"/>
      <c r="CG5" s="1"/>
      <c r="CI5" s="1"/>
      <c r="CK5" s="1"/>
      <c r="CM5" s="1"/>
      <c r="DZ5" s="3"/>
    </row>
    <row r="6" spans="1:133" ht="15.75" thickBot="1">
      <c r="A6" s="31" t="s">
        <v>551</v>
      </c>
      <c r="B6" s="64"/>
      <c r="C6" s="64"/>
      <c r="D6" s="78" t="s">
        <v>240</v>
      </c>
      <c r="E6" s="64"/>
      <c r="F6" s="78" t="s">
        <v>240</v>
      </c>
      <c r="G6" s="64"/>
      <c r="H6" s="78" t="s">
        <v>240</v>
      </c>
      <c r="I6" s="64"/>
      <c r="J6" s="78" t="s">
        <v>240</v>
      </c>
      <c r="K6" s="64"/>
      <c r="L6" s="78" t="s">
        <v>240</v>
      </c>
      <c r="M6" s="64"/>
      <c r="N6" s="78" t="s">
        <v>240</v>
      </c>
      <c r="O6" s="64"/>
      <c r="P6" s="78" t="s">
        <v>240</v>
      </c>
      <c r="Q6" s="64"/>
      <c r="R6" s="78" t="s">
        <v>240</v>
      </c>
      <c r="S6" s="64"/>
      <c r="T6" s="78" t="s">
        <v>240</v>
      </c>
      <c r="U6" s="64"/>
      <c r="V6" s="78" t="s">
        <v>240</v>
      </c>
      <c r="W6" s="64"/>
      <c r="X6" s="78" t="s">
        <v>240</v>
      </c>
      <c r="Y6" s="64"/>
      <c r="Z6" s="78" t="s">
        <v>240</v>
      </c>
      <c r="AA6" s="64"/>
      <c r="AB6" s="78" t="s">
        <v>240</v>
      </c>
      <c r="AC6" s="64"/>
      <c r="AD6" s="78" t="s">
        <v>240</v>
      </c>
      <c r="AE6" s="64"/>
      <c r="AF6" s="78" t="s">
        <v>240</v>
      </c>
      <c r="AG6" s="64"/>
      <c r="AH6" s="78" t="s">
        <v>240</v>
      </c>
      <c r="AI6" s="64"/>
      <c r="AJ6" s="78" t="s">
        <v>240</v>
      </c>
      <c r="AK6" s="64"/>
      <c r="AL6" s="78" t="s">
        <v>240</v>
      </c>
      <c r="AM6" s="64"/>
      <c r="AN6" s="78" t="s">
        <v>240</v>
      </c>
      <c r="AO6" s="64"/>
      <c r="AP6" s="78" t="s">
        <v>240</v>
      </c>
      <c r="AQ6" s="64"/>
      <c r="AR6" s="78" t="s">
        <v>240</v>
      </c>
      <c r="AS6" s="64"/>
      <c r="AT6" s="78" t="s">
        <v>240</v>
      </c>
      <c r="AU6" s="64"/>
      <c r="AV6" s="78" t="s">
        <v>240</v>
      </c>
      <c r="AW6" s="64"/>
      <c r="AX6" s="78" t="s">
        <v>240</v>
      </c>
      <c r="AY6" s="64"/>
      <c r="AZ6" s="78" t="s">
        <v>240</v>
      </c>
      <c r="BA6" s="64"/>
      <c r="BB6" s="78" t="s">
        <v>240</v>
      </c>
      <c r="BC6" s="64"/>
      <c r="BD6" s="78" t="s">
        <v>240</v>
      </c>
      <c r="BE6" s="64"/>
      <c r="BF6" s="78" t="s">
        <v>240</v>
      </c>
      <c r="BG6" s="64"/>
      <c r="BH6" s="78" t="s">
        <v>240</v>
      </c>
      <c r="BI6" s="64"/>
      <c r="BJ6" s="78" t="s">
        <v>240</v>
      </c>
      <c r="BK6" s="526"/>
      <c r="BL6" s="78" t="s">
        <v>240</v>
      </c>
      <c r="BM6" s="659"/>
      <c r="BN6" s="78" t="s">
        <v>240</v>
      </c>
      <c r="BO6" s="526"/>
      <c r="BP6" s="31" t="s">
        <v>240</v>
      </c>
      <c r="BQ6" s="64"/>
      <c r="BR6" s="64"/>
      <c r="BS6" s="78" t="s">
        <v>240</v>
      </c>
      <c r="BT6" s="64"/>
      <c r="BU6" s="78" t="s">
        <v>240</v>
      </c>
      <c r="BV6" s="64"/>
      <c r="BW6" s="78" t="s">
        <v>240</v>
      </c>
      <c r="BX6" s="64"/>
      <c r="BY6" s="78" t="s">
        <v>240</v>
      </c>
      <c r="BZ6" s="64"/>
      <c r="CA6" s="78" t="s">
        <v>240</v>
      </c>
      <c r="CB6" s="64"/>
      <c r="CC6" s="78" t="s">
        <v>240</v>
      </c>
      <c r="CD6" s="64"/>
      <c r="CE6" s="78" t="s">
        <v>240</v>
      </c>
      <c r="CF6" s="64"/>
      <c r="CG6" s="78" t="s">
        <v>240</v>
      </c>
      <c r="CH6" s="64"/>
      <c r="CI6" s="78" t="s">
        <v>240</v>
      </c>
      <c r="CJ6" s="64"/>
      <c r="CK6" s="78" t="s">
        <v>240</v>
      </c>
      <c r="CL6" s="64"/>
      <c r="CM6" s="78" t="s">
        <v>240</v>
      </c>
      <c r="CN6" s="64"/>
      <c r="CO6" s="78" t="s">
        <v>240</v>
      </c>
      <c r="CP6" s="64"/>
      <c r="CQ6" s="78" t="s">
        <v>240</v>
      </c>
      <c r="CR6" s="64"/>
      <c r="CS6" s="78" t="s">
        <v>240</v>
      </c>
      <c r="CT6" s="64"/>
      <c r="CU6" s="78" t="s">
        <v>240</v>
      </c>
      <c r="CV6" s="64"/>
      <c r="CW6" s="78" t="s">
        <v>240</v>
      </c>
      <c r="CX6" s="64"/>
      <c r="CY6" s="78" t="s">
        <v>240</v>
      </c>
      <c r="CZ6" s="64"/>
      <c r="DA6" s="78" t="s">
        <v>240</v>
      </c>
      <c r="DB6" s="64"/>
      <c r="DC6" s="78" t="s">
        <v>240</v>
      </c>
      <c r="DD6" s="64"/>
      <c r="DE6" s="78" t="s">
        <v>240</v>
      </c>
      <c r="DF6" s="64"/>
      <c r="DG6" s="78" t="s">
        <v>240</v>
      </c>
      <c r="DH6" s="64"/>
      <c r="DI6" s="78" t="s">
        <v>240</v>
      </c>
      <c r="DJ6" s="64"/>
      <c r="DK6" s="78" t="s">
        <v>240</v>
      </c>
      <c r="DL6" s="64"/>
      <c r="DM6" s="78" t="s">
        <v>240</v>
      </c>
      <c r="DN6" s="64"/>
      <c r="DO6" s="78" t="s">
        <v>240</v>
      </c>
      <c r="DP6" s="64"/>
      <c r="DQ6" s="78" t="s">
        <v>240</v>
      </c>
      <c r="DR6" s="64"/>
      <c r="DS6" s="78" t="s">
        <v>240</v>
      </c>
      <c r="DT6" s="519"/>
      <c r="DU6" s="78" t="s">
        <v>240</v>
      </c>
      <c r="DV6" s="519"/>
      <c r="DW6" s="78" t="s">
        <v>240</v>
      </c>
      <c r="DX6" s="519"/>
      <c r="DY6" s="78" t="s">
        <v>240</v>
      </c>
      <c r="DZ6" s="3"/>
      <c r="EA6" s="78" t="s">
        <v>240</v>
      </c>
      <c r="EC6" s="78" t="s">
        <v>240</v>
      </c>
    </row>
    <row r="7" spans="1:133" ht="5.0999999999999996" customHeight="1">
      <c r="A7" s="2"/>
      <c r="B7" s="12"/>
      <c r="C7" s="12"/>
      <c r="D7" s="68"/>
      <c r="E7" s="12"/>
      <c r="F7" s="68"/>
      <c r="G7" s="12"/>
      <c r="H7" s="68"/>
      <c r="I7" s="12"/>
      <c r="J7" s="68"/>
      <c r="K7" s="12"/>
      <c r="L7" s="68"/>
      <c r="M7" s="12"/>
      <c r="N7" s="68"/>
      <c r="O7" s="12"/>
      <c r="P7" s="68"/>
      <c r="Q7" s="12"/>
      <c r="R7" s="68"/>
      <c r="S7" s="12"/>
      <c r="T7" s="68"/>
      <c r="U7" s="12"/>
      <c r="V7" s="68"/>
      <c r="W7" s="12"/>
      <c r="X7" s="68"/>
      <c r="Y7" s="12"/>
      <c r="Z7" s="68"/>
      <c r="AA7" s="12"/>
      <c r="AB7" s="68"/>
      <c r="AC7" s="12"/>
      <c r="AD7" s="68"/>
      <c r="AE7" s="12"/>
      <c r="AF7" s="68"/>
      <c r="AG7" s="12"/>
      <c r="AH7" s="68"/>
      <c r="AI7" s="12"/>
      <c r="AJ7" s="68"/>
      <c r="AK7" s="12"/>
      <c r="AL7" s="68"/>
      <c r="AM7" s="12"/>
      <c r="AN7" s="68"/>
      <c r="AO7" s="12"/>
      <c r="AP7" s="68"/>
      <c r="AQ7" s="12"/>
      <c r="AR7" s="68"/>
      <c r="AS7" s="12"/>
      <c r="AT7" s="68"/>
      <c r="AU7" s="12"/>
      <c r="AV7" s="68"/>
      <c r="AW7" s="12"/>
      <c r="AX7" s="68"/>
      <c r="AY7" s="12"/>
      <c r="AZ7" s="68"/>
      <c r="BA7" s="12"/>
      <c r="BB7" s="68"/>
      <c r="BC7" s="12"/>
      <c r="BD7" s="68"/>
      <c r="BE7" s="12"/>
      <c r="BF7" s="68"/>
      <c r="BG7" s="12"/>
      <c r="BH7" s="68"/>
      <c r="BI7" s="12"/>
      <c r="BJ7" s="68"/>
      <c r="BK7" s="527"/>
      <c r="BL7" s="68"/>
      <c r="BM7" s="68"/>
      <c r="BN7" s="68"/>
      <c r="BO7" s="527"/>
      <c r="BP7" s="2"/>
      <c r="BQ7" s="12"/>
      <c r="BR7" s="12"/>
      <c r="BS7" s="68"/>
      <c r="BT7" s="12"/>
      <c r="BU7" s="68"/>
      <c r="BV7" s="12"/>
      <c r="BW7" s="68"/>
      <c r="BX7" s="12"/>
      <c r="BY7" s="68"/>
      <c r="BZ7" s="12"/>
      <c r="CA7" s="68"/>
      <c r="CB7" s="12"/>
      <c r="CC7" s="68"/>
      <c r="CD7" s="12"/>
      <c r="CE7" s="68"/>
      <c r="CF7" s="12"/>
      <c r="CG7" s="68"/>
      <c r="CH7" s="12"/>
      <c r="CI7" s="68"/>
      <c r="CJ7" s="12"/>
      <c r="CK7" s="68"/>
      <c r="CL7" s="12"/>
      <c r="CM7" s="68"/>
      <c r="CN7" s="12"/>
      <c r="CO7" s="68"/>
      <c r="CP7" s="12"/>
      <c r="CQ7" s="68"/>
      <c r="CR7" s="12"/>
      <c r="CS7" s="68"/>
      <c r="CT7" s="12"/>
      <c r="CU7" s="68"/>
      <c r="CV7" s="12"/>
      <c r="CW7" s="68"/>
      <c r="CX7" s="12"/>
      <c r="CY7" s="68"/>
      <c r="CZ7" s="12"/>
      <c r="DA7" s="68"/>
      <c r="DB7" s="12"/>
      <c r="DC7" s="68"/>
      <c r="DD7" s="12"/>
      <c r="DE7" s="68"/>
      <c r="DF7" s="12"/>
      <c r="DG7" s="68"/>
      <c r="DH7" s="12"/>
      <c r="DI7" s="68"/>
      <c r="DJ7" s="12"/>
      <c r="DK7" s="68"/>
      <c r="DL7" s="12"/>
      <c r="DM7" s="68"/>
      <c r="DN7" s="12"/>
      <c r="DO7" s="68"/>
      <c r="DP7" s="12"/>
      <c r="DQ7" s="68"/>
      <c r="DR7" s="12"/>
      <c r="DS7" s="68"/>
      <c r="DT7" s="15"/>
      <c r="DV7" s="15"/>
      <c r="DW7" s="68"/>
      <c r="DX7" s="15"/>
      <c r="DY7" s="68"/>
      <c r="DZ7" s="3"/>
      <c r="EA7" s="68"/>
      <c r="EC7" s="68"/>
    </row>
    <row r="8" spans="1:133" ht="13.5" customHeight="1">
      <c r="A8" s="263" t="s">
        <v>36</v>
      </c>
      <c r="B8" s="33"/>
      <c r="C8" s="33"/>
      <c r="D8" s="264" t="s">
        <v>648</v>
      </c>
      <c r="E8" s="33"/>
      <c r="F8" s="264" t="s">
        <v>649</v>
      </c>
      <c r="G8" s="33"/>
      <c r="H8" s="264" t="s">
        <v>650</v>
      </c>
      <c r="I8" s="33"/>
      <c r="J8" s="264" t="s">
        <v>651</v>
      </c>
      <c r="K8" s="33"/>
      <c r="L8" s="264" t="s">
        <v>652</v>
      </c>
      <c r="M8" s="33"/>
      <c r="N8" s="264" t="s">
        <v>653</v>
      </c>
      <c r="O8" s="33"/>
      <c r="P8" s="264" t="s">
        <v>654</v>
      </c>
      <c r="Q8" s="33"/>
      <c r="R8" s="264" t="s">
        <v>655</v>
      </c>
      <c r="S8" s="33"/>
      <c r="T8" s="264" t="s">
        <v>676</v>
      </c>
      <c r="U8" s="33"/>
      <c r="V8" s="264" t="s">
        <v>657</v>
      </c>
      <c r="W8" s="33"/>
      <c r="X8" s="264" t="s">
        <v>658</v>
      </c>
      <c r="Y8" s="33"/>
      <c r="Z8" s="264" t="s">
        <v>659</v>
      </c>
      <c r="AA8" s="33"/>
      <c r="AB8" s="264" t="s">
        <v>660</v>
      </c>
      <c r="AC8" s="33"/>
      <c r="AD8" s="264" t="s">
        <v>661</v>
      </c>
      <c r="AE8" s="33"/>
      <c r="AF8" s="264" t="s">
        <v>662</v>
      </c>
      <c r="AG8" s="33"/>
      <c r="AH8" s="264" t="s">
        <v>663</v>
      </c>
      <c r="AI8" s="33"/>
      <c r="AJ8" s="264" t="s">
        <v>664</v>
      </c>
      <c r="AK8" s="33"/>
      <c r="AL8" s="264" t="s">
        <v>665</v>
      </c>
      <c r="AM8" s="33"/>
      <c r="AN8" s="264" t="s">
        <v>666</v>
      </c>
      <c r="AO8" s="33"/>
      <c r="AP8" s="264" t="s">
        <v>667</v>
      </c>
      <c r="AQ8" s="33"/>
      <c r="AR8" s="264" t="s">
        <v>780</v>
      </c>
      <c r="AS8" s="33"/>
      <c r="AT8" s="264" t="s">
        <v>779</v>
      </c>
      <c r="AU8" s="33"/>
      <c r="AV8" s="264" t="s">
        <v>778</v>
      </c>
      <c r="AW8" s="33"/>
      <c r="AX8" s="264" t="s">
        <v>677</v>
      </c>
      <c r="AY8" s="33"/>
      <c r="AZ8" s="264" t="s">
        <v>777</v>
      </c>
      <c r="BA8" s="33"/>
      <c r="BB8" s="264" t="s">
        <v>186</v>
      </c>
      <c r="BC8" s="33"/>
      <c r="BD8" s="264" t="s">
        <v>673</v>
      </c>
      <c r="BE8" s="33"/>
      <c r="BF8" s="425" t="s">
        <v>674</v>
      </c>
      <c r="BG8" s="33"/>
      <c r="BH8" s="425" t="s">
        <v>675</v>
      </c>
      <c r="BI8" s="33"/>
      <c r="BJ8" s="425" t="s">
        <v>185</v>
      </c>
      <c r="BK8" s="528"/>
      <c r="BL8" s="425" t="s">
        <v>1086</v>
      </c>
      <c r="BM8" s="528"/>
      <c r="BN8" s="425" t="s">
        <v>1112</v>
      </c>
      <c r="BO8" s="528"/>
      <c r="BP8" s="263" t="s">
        <v>790</v>
      </c>
      <c r="BQ8" s="33"/>
      <c r="BR8" s="33"/>
      <c r="BS8" s="264" t="s">
        <v>719</v>
      </c>
      <c r="BT8" s="33"/>
      <c r="BU8" s="264" t="s">
        <v>720</v>
      </c>
      <c r="BV8" s="33"/>
      <c r="BW8" s="264" t="s">
        <v>721</v>
      </c>
      <c r="BX8" s="33"/>
      <c r="BY8" s="264" t="s">
        <v>722</v>
      </c>
      <c r="BZ8" s="33"/>
      <c r="CA8" s="264" t="s">
        <v>723</v>
      </c>
      <c r="CB8" s="33"/>
      <c r="CC8" s="264" t="s">
        <v>724</v>
      </c>
      <c r="CD8" s="33"/>
      <c r="CE8" s="264" t="s">
        <v>725</v>
      </c>
      <c r="CF8" s="33"/>
      <c r="CG8" s="264" t="s">
        <v>726</v>
      </c>
      <c r="CH8" s="33"/>
      <c r="CI8" s="264" t="s">
        <v>727</v>
      </c>
      <c r="CJ8" s="33"/>
      <c r="CK8" s="264" t="s">
        <v>728</v>
      </c>
      <c r="CL8" s="33"/>
      <c r="CM8" s="264" t="s">
        <v>729</v>
      </c>
      <c r="CN8" s="33"/>
      <c r="CO8" s="264" t="s">
        <v>730</v>
      </c>
      <c r="CP8" s="33"/>
      <c r="CQ8" s="264" t="s">
        <v>731</v>
      </c>
      <c r="CR8" s="33"/>
      <c r="CS8" s="264" t="s">
        <v>732</v>
      </c>
      <c r="CT8" s="33"/>
      <c r="CU8" s="264" t="s">
        <v>733</v>
      </c>
      <c r="CV8" s="33"/>
      <c r="CW8" s="264" t="s">
        <v>734</v>
      </c>
      <c r="CX8" s="33"/>
      <c r="CY8" s="264" t="s">
        <v>735</v>
      </c>
      <c r="CZ8" s="33"/>
      <c r="DA8" s="264" t="s">
        <v>736</v>
      </c>
      <c r="DB8" s="33"/>
      <c r="DC8" s="264" t="s">
        <v>737</v>
      </c>
      <c r="DD8" s="33"/>
      <c r="DE8" s="264" t="s">
        <v>738</v>
      </c>
      <c r="DF8" s="33"/>
      <c r="DG8" s="264" t="s">
        <v>769</v>
      </c>
      <c r="DH8" s="33"/>
      <c r="DI8" s="264" t="s">
        <v>768</v>
      </c>
      <c r="DJ8" s="33"/>
      <c r="DK8" s="264" t="s">
        <v>767</v>
      </c>
      <c r="DL8" s="33"/>
      <c r="DM8" s="264" t="s">
        <v>748</v>
      </c>
      <c r="DN8" s="33"/>
      <c r="DO8" s="264" t="s">
        <v>766</v>
      </c>
      <c r="DP8" s="33"/>
      <c r="DQ8" s="264" t="s">
        <v>163</v>
      </c>
      <c r="DR8" s="33"/>
      <c r="DS8" s="264" t="s">
        <v>744</v>
      </c>
      <c r="DT8" s="33"/>
      <c r="DU8" s="264" t="s">
        <v>745</v>
      </c>
      <c r="DV8" s="33"/>
      <c r="DW8" s="425" t="s">
        <v>746</v>
      </c>
      <c r="DX8" s="33"/>
      <c r="DY8" s="425" t="s">
        <v>162</v>
      </c>
      <c r="DZ8" s="3"/>
      <c r="EA8" s="425" t="s">
        <v>1085</v>
      </c>
      <c r="EC8" s="425" t="s">
        <v>1113</v>
      </c>
    </row>
    <row r="9" spans="1:133" ht="13.5" customHeight="1">
      <c r="A9" s="79" t="s">
        <v>791</v>
      </c>
      <c r="B9" s="32"/>
      <c r="C9" s="32"/>
      <c r="D9" s="82"/>
      <c r="E9" s="32"/>
      <c r="F9" s="82"/>
      <c r="G9" s="32"/>
      <c r="H9" s="82"/>
      <c r="I9" s="32"/>
      <c r="J9" s="82"/>
      <c r="K9" s="32"/>
      <c r="L9" s="82"/>
      <c r="M9" s="32"/>
      <c r="N9" s="82"/>
      <c r="O9" s="32"/>
      <c r="P9" s="82"/>
      <c r="Q9" s="32"/>
      <c r="R9" s="82"/>
      <c r="S9" s="32"/>
      <c r="T9" s="82"/>
      <c r="U9" s="32"/>
      <c r="V9" s="82"/>
      <c r="W9" s="32"/>
      <c r="X9" s="82"/>
      <c r="Y9" s="32"/>
      <c r="Z9" s="82"/>
      <c r="AA9" s="32"/>
      <c r="AB9" s="82"/>
      <c r="AC9" s="32"/>
      <c r="AD9" s="82"/>
      <c r="AE9" s="32"/>
      <c r="AF9" s="82"/>
      <c r="AG9" s="32"/>
      <c r="AH9" s="82"/>
      <c r="AI9" s="32"/>
      <c r="AJ9" s="82"/>
      <c r="AK9" s="32"/>
      <c r="AL9" s="82"/>
      <c r="AM9" s="32"/>
      <c r="AN9" s="82"/>
      <c r="AO9" s="32"/>
      <c r="AP9" s="82"/>
      <c r="AQ9" s="32"/>
      <c r="AR9" s="82"/>
      <c r="AS9" s="32"/>
      <c r="AT9" s="82"/>
      <c r="AU9" s="32"/>
      <c r="AV9" s="82"/>
      <c r="AW9" s="32"/>
      <c r="AX9" s="82"/>
      <c r="AY9" s="32"/>
      <c r="AZ9" s="82"/>
      <c r="BA9" s="32"/>
      <c r="BB9" s="82"/>
      <c r="BC9" s="32"/>
      <c r="BD9" s="82"/>
      <c r="BE9" s="32"/>
      <c r="BF9" s="82"/>
      <c r="BG9" s="32"/>
      <c r="BH9" s="82"/>
      <c r="BI9" s="32"/>
      <c r="BJ9" s="82"/>
      <c r="BK9" s="529"/>
      <c r="BL9" s="82"/>
      <c r="BM9" s="529"/>
      <c r="BN9" s="82"/>
      <c r="BO9" s="529"/>
      <c r="BP9" s="79" t="s">
        <v>900</v>
      </c>
      <c r="BQ9" s="32"/>
      <c r="BR9" s="32"/>
      <c r="BS9" s="82"/>
      <c r="BT9" s="32"/>
      <c r="BU9" s="82"/>
      <c r="BV9" s="32"/>
      <c r="BW9" s="82"/>
      <c r="BX9" s="32"/>
      <c r="BY9" s="82"/>
      <c r="BZ9" s="32"/>
      <c r="CA9" s="82"/>
      <c r="CB9" s="32"/>
      <c r="CC9" s="82"/>
      <c r="CD9" s="32"/>
      <c r="CE9" s="82"/>
      <c r="CF9" s="32"/>
      <c r="CG9" s="82"/>
      <c r="CH9" s="32"/>
      <c r="CI9" s="82"/>
      <c r="CJ9" s="32"/>
      <c r="CK9" s="82"/>
      <c r="CL9" s="32"/>
      <c r="CM9" s="82"/>
      <c r="CN9" s="32"/>
      <c r="CO9" s="82"/>
      <c r="CP9" s="32"/>
      <c r="CQ9" s="82"/>
      <c r="CR9" s="32"/>
      <c r="CS9" s="82"/>
      <c r="CT9" s="32"/>
      <c r="CU9" s="82"/>
      <c r="CV9" s="32"/>
      <c r="CW9" s="82"/>
      <c r="CX9" s="32"/>
      <c r="CY9" s="82"/>
      <c r="CZ9" s="32"/>
      <c r="DA9" s="82"/>
      <c r="DB9" s="32"/>
      <c r="DC9" s="82"/>
      <c r="DD9" s="32"/>
      <c r="DE9" s="82"/>
      <c r="DF9" s="32"/>
      <c r="DG9" s="82"/>
      <c r="DH9" s="32"/>
      <c r="DI9" s="82"/>
      <c r="DJ9" s="32"/>
      <c r="DK9" s="82"/>
      <c r="DL9" s="32"/>
      <c r="DM9" s="82"/>
      <c r="DN9" s="32"/>
      <c r="DO9" s="82"/>
      <c r="DP9" s="32"/>
      <c r="DQ9" s="82"/>
      <c r="DR9" s="32"/>
      <c r="DS9" s="82"/>
      <c r="DT9" s="32"/>
      <c r="DU9" s="82"/>
      <c r="DV9" s="32"/>
      <c r="DW9" s="82"/>
      <c r="DX9" s="32"/>
      <c r="DY9" s="82"/>
      <c r="DZ9" s="3"/>
      <c r="EA9" s="82"/>
      <c r="EC9" s="82"/>
    </row>
    <row r="10" spans="1:133" ht="13.5" customHeight="1">
      <c r="A10" s="81" t="s">
        <v>793</v>
      </c>
      <c r="B10" s="33"/>
      <c r="C10" s="33"/>
      <c r="D10" s="98">
        <v>93131</v>
      </c>
      <c r="E10" s="33"/>
      <c r="F10" s="98">
        <v>112379</v>
      </c>
      <c r="G10" s="33"/>
      <c r="H10" s="98">
        <v>233779.13500000001</v>
      </c>
      <c r="I10" s="33"/>
      <c r="J10" s="98">
        <v>20868.787929999999</v>
      </c>
      <c r="K10" s="33"/>
      <c r="L10" s="98">
        <v>20881.491679999999</v>
      </c>
      <c r="M10" s="33"/>
      <c r="N10" s="98">
        <v>26530.255239999999</v>
      </c>
      <c r="O10" s="33"/>
      <c r="P10" s="215">
        <v>18982000</v>
      </c>
      <c r="Q10" s="33"/>
      <c r="R10" s="215">
        <v>82562000</v>
      </c>
      <c r="S10" s="33"/>
      <c r="T10" s="215">
        <v>209548000</v>
      </c>
      <c r="U10" s="33"/>
      <c r="V10" s="215">
        <v>1524256000</v>
      </c>
      <c r="W10" s="33"/>
      <c r="X10" s="215">
        <v>1789887000</v>
      </c>
      <c r="Y10" s="33"/>
      <c r="Z10" s="215">
        <v>896031000</v>
      </c>
      <c r="AA10" s="33"/>
      <c r="AB10" s="215">
        <v>1021839000</v>
      </c>
      <c r="AC10" s="33"/>
      <c r="AD10" s="215">
        <v>719541000</v>
      </c>
      <c r="AE10" s="33"/>
      <c r="AF10" s="215">
        <v>967879000</v>
      </c>
      <c r="AG10" s="33"/>
      <c r="AH10" s="215">
        <v>384824000</v>
      </c>
      <c r="AI10" s="33"/>
      <c r="AJ10" s="215">
        <v>1453195000</v>
      </c>
      <c r="AK10" s="33"/>
      <c r="AL10" s="215">
        <v>1843025000</v>
      </c>
      <c r="AM10" s="33"/>
      <c r="AN10" s="215">
        <v>1564460000</v>
      </c>
      <c r="AO10" s="33"/>
      <c r="AP10" s="215">
        <v>1083174000</v>
      </c>
      <c r="AQ10" s="33"/>
      <c r="AR10" s="215">
        <v>1039721000</v>
      </c>
      <c r="AS10" s="33"/>
      <c r="AT10" s="215">
        <v>1323640000</v>
      </c>
      <c r="AU10" s="33"/>
      <c r="AV10" s="215">
        <v>1674800000</v>
      </c>
      <c r="AW10" s="33"/>
      <c r="AX10" s="215">
        <v>1306121000</v>
      </c>
      <c r="AY10" s="33"/>
      <c r="AZ10" s="337"/>
      <c r="BA10" s="33"/>
      <c r="BB10" s="215">
        <v>1083447000</v>
      </c>
      <c r="BC10" s="33"/>
      <c r="BD10" s="215">
        <v>1029576000</v>
      </c>
      <c r="BE10" s="33"/>
      <c r="BF10" s="215">
        <v>750976000</v>
      </c>
      <c r="BG10" s="33"/>
      <c r="BH10" s="215">
        <v>209741000</v>
      </c>
      <c r="BI10" s="33"/>
      <c r="BJ10" s="215">
        <v>432835000</v>
      </c>
      <c r="BK10" s="520"/>
      <c r="BL10" s="215">
        <v>609905000</v>
      </c>
      <c r="BM10" s="520"/>
      <c r="BN10" s="215">
        <v>741596000</v>
      </c>
      <c r="BO10" s="520"/>
      <c r="BP10" s="81" t="s">
        <v>794</v>
      </c>
      <c r="BQ10" s="33"/>
      <c r="BR10" s="33"/>
      <c r="BS10" s="98">
        <v>93131</v>
      </c>
      <c r="BT10" s="33"/>
      <c r="BU10" s="98">
        <v>112379</v>
      </c>
      <c r="BV10" s="33"/>
      <c r="BW10" s="98">
        <v>233779.13500000001</v>
      </c>
      <c r="BX10" s="33"/>
      <c r="BY10" s="98">
        <v>20868.787929999999</v>
      </c>
      <c r="BZ10" s="33"/>
      <c r="CA10" s="98">
        <v>20881.491679999999</v>
      </c>
      <c r="CB10" s="33"/>
      <c r="CC10" s="98">
        <v>26530.255239999999</v>
      </c>
      <c r="CD10" s="33"/>
      <c r="CE10" s="215">
        <v>18982000</v>
      </c>
      <c r="CF10" s="33"/>
      <c r="CG10" s="215">
        <v>82562000</v>
      </c>
      <c r="CH10" s="33"/>
      <c r="CI10" s="215">
        <f>T10</f>
        <v>209548000</v>
      </c>
      <c r="CJ10" s="33"/>
      <c r="CK10" s="215">
        <f>V10</f>
        <v>1524256000</v>
      </c>
      <c r="CL10" s="33"/>
      <c r="CM10" s="215">
        <f>X10</f>
        <v>1789887000</v>
      </c>
      <c r="CN10" s="33"/>
      <c r="CO10" s="215">
        <f>Z10</f>
        <v>896031000</v>
      </c>
      <c r="CP10" s="33"/>
      <c r="CQ10" s="215">
        <f>AB10</f>
        <v>1021839000</v>
      </c>
      <c r="CR10" s="33"/>
      <c r="CS10" s="215">
        <f>AD10</f>
        <v>719541000</v>
      </c>
      <c r="CT10" s="33"/>
      <c r="CU10" s="215">
        <f>AF10</f>
        <v>967879000</v>
      </c>
      <c r="CV10" s="33"/>
      <c r="CW10" s="215">
        <f>AH10</f>
        <v>384824000</v>
      </c>
      <c r="CX10" s="33"/>
      <c r="CY10" s="215">
        <f>AJ10</f>
        <v>1453195000</v>
      </c>
      <c r="CZ10" s="33"/>
      <c r="DA10" s="215">
        <f>AL10</f>
        <v>1843025000</v>
      </c>
      <c r="DB10" s="33"/>
      <c r="DC10" s="215">
        <f>AN10</f>
        <v>1564460000</v>
      </c>
      <c r="DD10" s="33"/>
      <c r="DE10" s="215">
        <f>AP10</f>
        <v>1083174000</v>
      </c>
      <c r="DF10" s="33"/>
      <c r="DG10" s="215">
        <f>+AR10</f>
        <v>1039721000</v>
      </c>
      <c r="DH10" s="33"/>
      <c r="DI10" s="215">
        <f>+AT10</f>
        <v>1323640000</v>
      </c>
      <c r="DJ10" s="33"/>
      <c r="DK10" s="215">
        <f>+AV10</f>
        <v>1674800000</v>
      </c>
      <c r="DL10" s="33"/>
      <c r="DM10" s="215">
        <f>+AX10</f>
        <v>1306121000</v>
      </c>
      <c r="DN10" s="33"/>
      <c r="DO10" s="337"/>
      <c r="DP10" s="33"/>
      <c r="DQ10" s="215">
        <f>+BB10</f>
        <v>1083447000</v>
      </c>
      <c r="DR10" s="33"/>
      <c r="DS10" s="215">
        <f>+BD10</f>
        <v>1029576000</v>
      </c>
      <c r="DT10" s="33"/>
      <c r="DU10" s="215">
        <f>BF10</f>
        <v>750976000</v>
      </c>
      <c r="DV10" s="33"/>
      <c r="DW10" s="215">
        <f>BH10</f>
        <v>209741000</v>
      </c>
      <c r="DX10" s="33"/>
      <c r="DY10" s="215">
        <f>BJ10</f>
        <v>432835000</v>
      </c>
      <c r="DZ10" s="3"/>
      <c r="EA10" s="215">
        <f>BL10</f>
        <v>609905000</v>
      </c>
      <c r="EC10" s="215">
        <f>BN10</f>
        <v>741596000</v>
      </c>
    </row>
    <row r="11" spans="1:133" ht="13.5" customHeight="1">
      <c r="A11" s="265" t="s">
        <v>795</v>
      </c>
      <c r="B11" s="33"/>
      <c r="C11" s="33"/>
      <c r="D11" s="266">
        <v>808318</v>
      </c>
      <c r="E11" s="33"/>
      <c r="F11" s="266">
        <v>716206</v>
      </c>
      <c r="G11" s="33"/>
      <c r="H11" s="266">
        <v>1242899.311</v>
      </c>
      <c r="I11" s="33"/>
      <c r="J11" s="267">
        <v>798604.02459000004</v>
      </c>
      <c r="K11" s="33"/>
      <c r="L11" s="267">
        <v>1175506.9031500001</v>
      </c>
      <c r="M11" s="33"/>
      <c r="N11" s="267">
        <v>2164332.6731599998</v>
      </c>
      <c r="O11" s="33"/>
      <c r="P11" s="268">
        <v>2033794000</v>
      </c>
      <c r="Q11" s="33"/>
      <c r="R11" s="268">
        <v>2337228000</v>
      </c>
      <c r="S11" s="33"/>
      <c r="T11" s="268">
        <v>1458261000</v>
      </c>
      <c r="U11" s="33"/>
      <c r="V11" s="268">
        <v>681323000</v>
      </c>
      <c r="W11" s="33"/>
      <c r="X11" s="268">
        <v>0</v>
      </c>
      <c r="Y11" s="33"/>
      <c r="Z11" s="268">
        <v>0</v>
      </c>
      <c r="AA11" s="33"/>
      <c r="AB11" s="268">
        <v>0</v>
      </c>
      <c r="AC11" s="33"/>
      <c r="AD11" s="268">
        <v>0</v>
      </c>
      <c r="AE11" s="33"/>
      <c r="AF11" s="268">
        <v>0</v>
      </c>
      <c r="AG11" s="33"/>
      <c r="AH11" s="268">
        <v>0</v>
      </c>
      <c r="AI11" s="33"/>
      <c r="AJ11" s="268">
        <v>0</v>
      </c>
      <c r="AK11" s="33"/>
      <c r="AL11" s="268">
        <v>0</v>
      </c>
      <c r="AM11" s="33"/>
      <c r="AN11" s="268">
        <v>0</v>
      </c>
      <c r="AO11" s="33"/>
      <c r="AP11" s="268">
        <v>0</v>
      </c>
      <c r="AQ11" s="33"/>
      <c r="AR11" s="268">
        <v>0</v>
      </c>
      <c r="AS11" s="33"/>
      <c r="AT11" s="268">
        <v>0</v>
      </c>
      <c r="AU11" s="33"/>
      <c r="AV11" s="268">
        <v>0</v>
      </c>
      <c r="AW11" s="33"/>
      <c r="AX11" s="268">
        <v>0</v>
      </c>
      <c r="AY11" s="33"/>
      <c r="AZ11" s="338"/>
      <c r="BA11" s="33"/>
      <c r="BB11" s="268">
        <v>0</v>
      </c>
      <c r="BC11" s="33"/>
      <c r="BD11" s="268">
        <v>0</v>
      </c>
      <c r="BE11" s="33"/>
      <c r="BF11" s="268">
        <v>0</v>
      </c>
      <c r="BG11" s="33"/>
      <c r="BH11" s="268">
        <v>592879000</v>
      </c>
      <c r="BI11" s="33"/>
      <c r="BJ11" s="268">
        <v>464048000</v>
      </c>
      <c r="BK11" s="520"/>
      <c r="BL11" s="268">
        <v>463299000</v>
      </c>
      <c r="BM11" s="520"/>
      <c r="BN11" s="268">
        <v>544150000</v>
      </c>
      <c r="BO11" s="520"/>
      <c r="BP11" s="265" t="s">
        <v>796</v>
      </c>
      <c r="BQ11" s="33"/>
      <c r="BR11" s="33"/>
      <c r="BS11" s="266">
        <v>808318</v>
      </c>
      <c r="BT11" s="33"/>
      <c r="BU11" s="266">
        <v>716206</v>
      </c>
      <c r="BV11" s="33"/>
      <c r="BW11" s="266">
        <v>1242899.311</v>
      </c>
      <c r="BX11" s="33"/>
      <c r="BY11" s="266">
        <v>798604.02459000004</v>
      </c>
      <c r="BZ11" s="33"/>
      <c r="CA11" s="266">
        <v>1175506.9031500001</v>
      </c>
      <c r="CB11" s="33"/>
      <c r="CC11" s="266">
        <v>2164332.6731599998</v>
      </c>
      <c r="CD11" s="33"/>
      <c r="CE11" s="268">
        <v>2033794000</v>
      </c>
      <c r="CF11" s="33"/>
      <c r="CG11" s="268">
        <v>2337228000</v>
      </c>
      <c r="CH11" s="33"/>
      <c r="CI11" s="268">
        <f>T11</f>
        <v>1458261000</v>
      </c>
      <c r="CJ11" s="33"/>
      <c r="CK11" s="268">
        <f>V11</f>
        <v>681323000</v>
      </c>
      <c r="CL11" s="33"/>
      <c r="CM11" s="268">
        <f>X11</f>
        <v>0</v>
      </c>
      <c r="CN11" s="33"/>
      <c r="CO11" s="268">
        <f>Z11</f>
        <v>0</v>
      </c>
      <c r="CP11" s="33"/>
      <c r="CQ11" s="268">
        <f>AB11</f>
        <v>0</v>
      </c>
      <c r="CR11" s="33"/>
      <c r="CS11" s="268">
        <f>AD11</f>
        <v>0</v>
      </c>
      <c r="CT11" s="33"/>
      <c r="CU11" s="268">
        <f>AF11</f>
        <v>0</v>
      </c>
      <c r="CV11" s="33"/>
      <c r="CW11" s="268">
        <f>AH11</f>
        <v>0</v>
      </c>
      <c r="CX11" s="33"/>
      <c r="CY11" s="268">
        <f>AJ11</f>
        <v>0</v>
      </c>
      <c r="CZ11" s="33"/>
      <c r="DA11" s="268">
        <f>AL11</f>
        <v>0</v>
      </c>
      <c r="DB11" s="33"/>
      <c r="DC11" s="268">
        <f>AN11</f>
        <v>0</v>
      </c>
      <c r="DD11" s="33"/>
      <c r="DE11" s="268">
        <f>AP11</f>
        <v>0</v>
      </c>
      <c r="DF11" s="33"/>
      <c r="DG11" s="268">
        <f>+AR11</f>
        <v>0</v>
      </c>
      <c r="DH11" s="33"/>
      <c r="DI11" s="268">
        <f>+AT11</f>
        <v>0</v>
      </c>
      <c r="DJ11" s="33"/>
      <c r="DK11" s="268">
        <f>+AV11</f>
        <v>0</v>
      </c>
      <c r="DL11" s="33"/>
      <c r="DM11" s="268">
        <f>+AX11</f>
        <v>0</v>
      </c>
      <c r="DN11" s="33"/>
      <c r="DO11" s="338"/>
      <c r="DP11" s="33"/>
      <c r="DQ11" s="268">
        <f>+BB11</f>
        <v>0</v>
      </c>
      <c r="DR11" s="33"/>
      <c r="DS11" s="268">
        <f>+BD11</f>
        <v>0</v>
      </c>
      <c r="DT11" s="33"/>
      <c r="DU11" s="268">
        <f>BF11</f>
        <v>0</v>
      </c>
      <c r="DV11" s="33"/>
      <c r="DW11" s="268">
        <f>BH11</f>
        <v>592879000</v>
      </c>
      <c r="DX11" s="33"/>
      <c r="DY11" s="268">
        <f>BJ11</f>
        <v>464048000</v>
      </c>
      <c r="DZ11"/>
      <c r="EA11" s="268">
        <f>BL11</f>
        <v>463299000</v>
      </c>
      <c r="EC11" s="268">
        <f>BN11</f>
        <v>544150000</v>
      </c>
    </row>
    <row r="12" spans="1:133" ht="13.5" customHeight="1">
      <c r="A12" s="81" t="s">
        <v>797</v>
      </c>
      <c r="B12" s="33"/>
      <c r="C12" s="33"/>
      <c r="D12" s="98">
        <v>176056</v>
      </c>
      <c r="E12" s="33"/>
      <c r="F12" s="98">
        <v>165453</v>
      </c>
      <c r="G12" s="33"/>
      <c r="H12" s="98">
        <v>155532.606</v>
      </c>
      <c r="I12" s="33"/>
      <c r="J12" s="178">
        <v>159199.61441000001</v>
      </c>
      <c r="K12" s="33"/>
      <c r="L12" s="178">
        <v>146030.93009000001</v>
      </c>
      <c r="M12" s="33"/>
      <c r="N12" s="178">
        <v>148501.18388</v>
      </c>
      <c r="O12" s="33"/>
      <c r="P12" s="215">
        <v>132573000</v>
      </c>
      <c r="Q12" s="33"/>
      <c r="R12" s="215">
        <v>128176778.09</v>
      </c>
      <c r="S12" s="33"/>
      <c r="T12" s="215">
        <v>151599000</v>
      </c>
      <c r="U12" s="33"/>
      <c r="V12" s="215">
        <v>144561000</v>
      </c>
      <c r="W12" s="33"/>
      <c r="X12" s="215">
        <v>183129000</v>
      </c>
      <c r="Y12" s="33"/>
      <c r="Z12" s="215">
        <v>190378000</v>
      </c>
      <c r="AA12" s="33"/>
      <c r="AB12" s="215">
        <v>202379000</v>
      </c>
      <c r="AC12" s="33"/>
      <c r="AD12" s="215">
        <v>154202000</v>
      </c>
      <c r="AE12" s="33"/>
      <c r="AF12" s="215">
        <v>209418000</v>
      </c>
      <c r="AG12" s="33"/>
      <c r="AH12" s="215">
        <v>212069000</v>
      </c>
      <c r="AI12" s="33"/>
      <c r="AJ12" s="215">
        <v>208990000</v>
      </c>
      <c r="AK12" s="33"/>
      <c r="AL12" s="215">
        <v>227337000</v>
      </c>
      <c r="AM12" s="33"/>
      <c r="AN12" s="215">
        <v>234180000</v>
      </c>
      <c r="AO12" s="33"/>
      <c r="AP12" s="215">
        <v>202942000</v>
      </c>
      <c r="AQ12" s="33"/>
      <c r="AR12" s="215">
        <v>242392000</v>
      </c>
      <c r="AS12" s="33"/>
      <c r="AT12" s="215">
        <v>334517000</v>
      </c>
      <c r="AU12" s="33"/>
      <c r="AV12" s="215">
        <v>364385000</v>
      </c>
      <c r="AW12" s="33"/>
      <c r="AX12" s="215">
        <v>282010000</v>
      </c>
      <c r="AY12" s="33"/>
      <c r="AZ12" s="337"/>
      <c r="BA12" s="33"/>
      <c r="BB12" s="215">
        <v>238027000</v>
      </c>
      <c r="BC12" s="33"/>
      <c r="BD12" s="215">
        <v>229694000</v>
      </c>
      <c r="BE12" s="33"/>
      <c r="BF12" s="215">
        <v>233326000</v>
      </c>
      <c r="BG12" s="33"/>
      <c r="BH12" s="215">
        <v>271873000</v>
      </c>
      <c r="BI12" s="33"/>
      <c r="BJ12" s="215">
        <v>257427000</v>
      </c>
      <c r="BK12" s="520"/>
      <c r="BL12" s="215">
        <v>325605000</v>
      </c>
      <c r="BM12" s="520"/>
      <c r="BN12" s="215">
        <v>262410000</v>
      </c>
      <c r="BO12" s="520"/>
      <c r="BP12" s="81" t="s">
        <v>798</v>
      </c>
      <c r="BQ12" s="33"/>
      <c r="BR12" s="33"/>
      <c r="BS12" s="98">
        <v>176056</v>
      </c>
      <c r="BT12" s="33"/>
      <c r="BU12" s="98">
        <v>165453</v>
      </c>
      <c r="BV12" s="33"/>
      <c r="BW12" s="98">
        <v>155532.606</v>
      </c>
      <c r="BX12" s="33"/>
      <c r="BY12" s="98">
        <v>159199.61441000001</v>
      </c>
      <c r="BZ12" s="33"/>
      <c r="CA12" s="98">
        <v>146030.93009000001</v>
      </c>
      <c r="CB12" s="33"/>
      <c r="CC12" s="98">
        <v>148501.18388</v>
      </c>
      <c r="CD12" s="33"/>
      <c r="CE12" s="215">
        <v>132573000</v>
      </c>
      <c r="CF12" s="33"/>
      <c r="CG12" s="215">
        <v>128176778.09</v>
      </c>
      <c r="CH12" s="33"/>
      <c r="CI12" s="215">
        <f>T12</f>
        <v>151599000</v>
      </c>
      <c r="CJ12" s="33"/>
      <c r="CK12" s="215">
        <f>V12</f>
        <v>144561000</v>
      </c>
      <c r="CL12" s="33"/>
      <c r="CM12" s="215">
        <f>X12</f>
        <v>183129000</v>
      </c>
      <c r="CN12" s="33"/>
      <c r="CO12" s="215">
        <f>Z12</f>
        <v>190378000</v>
      </c>
      <c r="CP12" s="33"/>
      <c r="CQ12" s="215">
        <f>AB12</f>
        <v>202379000</v>
      </c>
      <c r="CR12" s="33"/>
      <c r="CS12" s="215">
        <f>AD12</f>
        <v>154202000</v>
      </c>
      <c r="CT12" s="33"/>
      <c r="CU12" s="215">
        <f>AF12</f>
        <v>209418000</v>
      </c>
      <c r="CV12" s="33"/>
      <c r="CW12" s="215">
        <f>AH12</f>
        <v>212069000</v>
      </c>
      <c r="CX12" s="33"/>
      <c r="CY12" s="215">
        <f>AJ12</f>
        <v>208990000</v>
      </c>
      <c r="CZ12" s="33"/>
      <c r="DA12" s="215">
        <f>AL12</f>
        <v>227337000</v>
      </c>
      <c r="DB12" s="33"/>
      <c r="DC12" s="215">
        <f>AN12</f>
        <v>234180000</v>
      </c>
      <c r="DD12" s="33"/>
      <c r="DE12" s="215">
        <f>AP12</f>
        <v>202942000</v>
      </c>
      <c r="DF12" s="33"/>
      <c r="DG12" s="215">
        <f>+AR12</f>
        <v>242392000</v>
      </c>
      <c r="DH12" s="33"/>
      <c r="DI12" s="215">
        <f>+AT12</f>
        <v>334517000</v>
      </c>
      <c r="DJ12" s="33"/>
      <c r="DK12" s="215">
        <f>+AV12</f>
        <v>364385000</v>
      </c>
      <c r="DL12" s="33"/>
      <c r="DM12" s="215">
        <f>+AX12</f>
        <v>282010000</v>
      </c>
      <c r="DN12" s="33"/>
      <c r="DO12" s="337"/>
      <c r="DP12" s="33"/>
      <c r="DQ12" s="215">
        <f>+BB12</f>
        <v>238027000</v>
      </c>
      <c r="DR12" s="33"/>
      <c r="DS12" s="215">
        <f>+BD12</f>
        <v>229694000</v>
      </c>
      <c r="DT12" s="33"/>
      <c r="DU12" s="215">
        <f>BF12</f>
        <v>233326000</v>
      </c>
      <c r="DV12" s="33"/>
      <c r="DW12" s="215">
        <f>BH12</f>
        <v>271873000</v>
      </c>
      <c r="DX12" s="33"/>
      <c r="DY12" s="215">
        <f>BJ12</f>
        <v>257427000</v>
      </c>
      <c r="DZ12"/>
      <c r="EA12" s="215">
        <f>BL12</f>
        <v>325605000</v>
      </c>
      <c r="EC12" s="215">
        <f>BN12</f>
        <v>262410000</v>
      </c>
    </row>
    <row r="13" spans="1:133" ht="13.5" customHeight="1">
      <c r="A13" s="265" t="s">
        <v>799</v>
      </c>
      <c r="B13" s="33"/>
      <c r="C13" s="33"/>
      <c r="D13" s="266">
        <v>920684</v>
      </c>
      <c r="E13" s="33"/>
      <c r="F13" s="266">
        <v>952754</v>
      </c>
      <c r="G13" s="33"/>
      <c r="H13" s="266">
        <v>905945.83299999998</v>
      </c>
      <c r="I13" s="33"/>
      <c r="J13" s="267">
        <v>863892.42580999993</v>
      </c>
      <c r="K13" s="33"/>
      <c r="L13" s="267">
        <v>815641.84220000007</v>
      </c>
      <c r="M13" s="33"/>
      <c r="N13" s="267">
        <v>812557</v>
      </c>
      <c r="O13" s="33"/>
      <c r="P13" s="268">
        <v>817023000</v>
      </c>
      <c r="Q13" s="33"/>
      <c r="R13" s="268">
        <v>855975086.02999997</v>
      </c>
      <c r="S13" s="33"/>
      <c r="T13" s="268">
        <v>988547000</v>
      </c>
      <c r="U13" s="33"/>
      <c r="V13" s="268">
        <v>997625000</v>
      </c>
      <c r="W13" s="33"/>
      <c r="X13" s="268">
        <v>991582000</v>
      </c>
      <c r="Y13" s="33"/>
      <c r="Z13" s="268">
        <v>1015498000</v>
      </c>
      <c r="AA13" s="33"/>
      <c r="AB13" s="268">
        <v>1040794000</v>
      </c>
      <c r="AC13" s="33"/>
      <c r="AD13" s="268">
        <v>1113385000</v>
      </c>
      <c r="AE13" s="33"/>
      <c r="AF13" s="268">
        <v>1128563000</v>
      </c>
      <c r="AG13" s="33"/>
      <c r="AH13" s="268">
        <v>1320728000</v>
      </c>
      <c r="AI13" s="33"/>
      <c r="AJ13" s="268">
        <v>1346140000</v>
      </c>
      <c r="AK13" s="33"/>
      <c r="AL13" s="268">
        <v>1416426000</v>
      </c>
      <c r="AM13" s="33"/>
      <c r="AN13" s="268">
        <v>1396323000</v>
      </c>
      <c r="AO13" s="33"/>
      <c r="AP13" s="268">
        <v>1373209000</v>
      </c>
      <c r="AQ13" s="33"/>
      <c r="AR13" s="268">
        <v>1468366000</v>
      </c>
      <c r="AS13" s="33"/>
      <c r="AT13" s="268">
        <v>1441670000</v>
      </c>
      <c r="AU13" s="33"/>
      <c r="AV13" s="268">
        <v>1461211000</v>
      </c>
      <c r="AW13" s="33"/>
      <c r="AX13" s="268">
        <v>1469741000</v>
      </c>
      <c r="AY13" s="33"/>
      <c r="AZ13" s="338"/>
      <c r="BA13" s="33"/>
      <c r="BB13" s="268">
        <v>1493553000</v>
      </c>
      <c r="BC13" s="33"/>
      <c r="BD13" s="268">
        <v>1458631000</v>
      </c>
      <c r="BE13" s="33"/>
      <c r="BF13" s="268">
        <v>1477218000</v>
      </c>
      <c r="BG13" s="33"/>
      <c r="BH13" s="268">
        <v>1539572000</v>
      </c>
      <c r="BI13" s="33"/>
      <c r="BJ13" s="268">
        <v>1587970000</v>
      </c>
      <c r="BK13" s="520"/>
      <c r="BL13" s="268">
        <v>1604401000</v>
      </c>
      <c r="BM13" s="520"/>
      <c r="BN13" s="268">
        <v>1701687000</v>
      </c>
      <c r="BO13" s="520"/>
      <c r="BP13" s="265" t="s">
        <v>800</v>
      </c>
      <c r="BQ13" s="33"/>
      <c r="BR13" s="33"/>
      <c r="BS13" s="266">
        <v>920684</v>
      </c>
      <c r="BT13" s="33"/>
      <c r="BU13" s="266">
        <v>952754</v>
      </c>
      <c r="BV13" s="33"/>
      <c r="BW13" s="266">
        <v>905945.83299999998</v>
      </c>
      <c r="BX13" s="33"/>
      <c r="BY13" s="266">
        <v>863892.42580999993</v>
      </c>
      <c r="BZ13" s="33"/>
      <c r="CA13" s="266">
        <v>815641.84220000007</v>
      </c>
      <c r="CB13" s="33"/>
      <c r="CC13" s="266">
        <v>812557</v>
      </c>
      <c r="CD13" s="33"/>
      <c r="CE13" s="268">
        <v>817023000</v>
      </c>
      <c r="CF13" s="33"/>
      <c r="CG13" s="268">
        <v>855975086.02999997</v>
      </c>
      <c r="CH13" s="33"/>
      <c r="CI13" s="268">
        <f>T13</f>
        <v>988547000</v>
      </c>
      <c r="CJ13" s="33"/>
      <c r="CK13" s="268">
        <f>V13</f>
        <v>997625000</v>
      </c>
      <c r="CL13" s="33"/>
      <c r="CM13" s="268">
        <f>X13</f>
        <v>991582000</v>
      </c>
      <c r="CN13" s="33"/>
      <c r="CO13" s="268">
        <f>Z13</f>
        <v>1015498000</v>
      </c>
      <c r="CP13" s="33"/>
      <c r="CQ13" s="268">
        <f>AB13</f>
        <v>1040794000</v>
      </c>
      <c r="CR13" s="33"/>
      <c r="CS13" s="268">
        <f>AD13</f>
        <v>1113385000</v>
      </c>
      <c r="CT13" s="33"/>
      <c r="CU13" s="268">
        <f>AF13</f>
        <v>1128563000</v>
      </c>
      <c r="CV13" s="33"/>
      <c r="CW13" s="268">
        <f>AH13</f>
        <v>1320728000</v>
      </c>
      <c r="CX13" s="33"/>
      <c r="CY13" s="268">
        <f>AJ13</f>
        <v>1346140000</v>
      </c>
      <c r="CZ13" s="33"/>
      <c r="DA13" s="268">
        <f>AL13</f>
        <v>1416426000</v>
      </c>
      <c r="DB13" s="33"/>
      <c r="DC13" s="268">
        <f>AN13</f>
        <v>1396323000</v>
      </c>
      <c r="DD13" s="33"/>
      <c r="DE13" s="268">
        <f>AP13</f>
        <v>1373209000</v>
      </c>
      <c r="DF13" s="33"/>
      <c r="DG13" s="268">
        <f>+AR13</f>
        <v>1468366000</v>
      </c>
      <c r="DH13" s="33"/>
      <c r="DI13" s="268">
        <f>+AT13</f>
        <v>1441670000</v>
      </c>
      <c r="DJ13" s="33"/>
      <c r="DK13" s="268">
        <f>+AV13</f>
        <v>1461211000</v>
      </c>
      <c r="DL13" s="33"/>
      <c r="DM13" s="268">
        <f>+AX13</f>
        <v>1469741000</v>
      </c>
      <c r="DN13" s="33"/>
      <c r="DO13" s="338"/>
      <c r="DP13" s="33"/>
      <c r="DQ13" s="268">
        <f>+BB13</f>
        <v>1493553000</v>
      </c>
      <c r="DR13" s="33"/>
      <c r="DS13" s="268">
        <f>+BD13</f>
        <v>1458631000</v>
      </c>
      <c r="DT13" s="33"/>
      <c r="DU13" s="268">
        <f>BF13</f>
        <v>1477218000</v>
      </c>
      <c r="DV13" s="33"/>
      <c r="DW13" s="268">
        <f>BH13</f>
        <v>1539572000</v>
      </c>
      <c r="DX13" s="33"/>
      <c r="DY13" s="268">
        <f>BJ13</f>
        <v>1587970000</v>
      </c>
      <c r="DZ13"/>
      <c r="EA13" s="268">
        <f>BL13</f>
        <v>1604401000</v>
      </c>
      <c r="EC13" s="268">
        <f>BN13</f>
        <v>1701687000</v>
      </c>
    </row>
    <row r="14" spans="1:133" ht="13.5" customHeight="1">
      <c r="A14" s="81" t="s">
        <v>801</v>
      </c>
      <c r="B14" s="33"/>
      <c r="C14" s="33"/>
      <c r="D14" s="98">
        <v>40782</v>
      </c>
      <c r="E14" s="33"/>
      <c r="F14" s="98">
        <v>41664</v>
      </c>
      <c r="G14" s="33"/>
      <c r="H14" s="98">
        <v>42919.273000000001</v>
      </c>
      <c r="I14" s="33"/>
      <c r="J14" s="178">
        <v>35687.583319999998</v>
      </c>
      <c r="K14" s="33"/>
      <c r="L14" s="178">
        <v>40363.557000000001</v>
      </c>
      <c r="M14" s="33"/>
      <c r="N14" s="178">
        <v>48810</v>
      </c>
      <c r="O14" s="33"/>
      <c r="P14" s="215">
        <v>74950000</v>
      </c>
      <c r="Q14" s="33"/>
      <c r="R14" s="215">
        <v>101782183.18000001</v>
      </c>
      <c r="S14" s="33"/>
      <c r="T14" s="215">
        <v>109394000</v>
      </c>
      <c r="U14" s="33"/>
      <c r="V14" s="215">
        <v>110680000</v>
      </c>
      <c r="W14" s="33"/>
      <c r="X14" s="215">
        <v>120517000</v>
      </c>
      <c r="Y14" s="33"/>
      <c r="Z14" s="215">
        <v>124355000</v>
      </c>
      <c r="AA14" s="33"/>
      <c r="AB14" s="215">
        <v>141628000</v>
      </c>
      <c r="AC14" s="33"/>
      <c r="AD14" s="215">
        <v>154543000</v>
      </c>
      <c r="AE14" s="33"/>
      <c r="AF14" s="215">
        <v>143212000</v>
      </c>
      <c r="AG14" s="33"/>
      <c r="AH14" s="215">
        <v>160897000</v>
      </c>
      <c r="AI14" s="33"/>
      <c r="AJ14" s="215">
        <v>152759000</v>
      </c>
      <c r="AK14" s="33"/>
      <c r="AL14" s="215">
        <v>183763000</v>
      </c>
      <c r="AM14" s="33"/>
      <c r="AN14" s="215">
        <v>238952000</v>
      </c>
      <c r="AO14" s="33"/>
      <c r="AP14" s="215">
        <v>244886000</v>
      </c>
      <c r="AQ14" s="33"/>
      <c r="AR14" s="215">
        <v>260217000</v>
      </c>
      <c r="AS14" s="33"/>
      <c r="AT14" s="215">
        <v>277229000</v>
      </c>
      <c r="AU14" s="33"/>
      <c r="AV14" s="215">
        <v>285154000</v>
      </c>
      <c r="AW14" s="33"/>
      <c r="AX14" s="215">
        <v>295557000</v>
      </c>
      <c r="AY14" s="33"/>
      <c r="AZ14" s="337"/>
      <c r="BA14" s="33"/>
      <c r="BB14" s="215">
        <v>309736000</v>
      </c>
      <c r="BC14" s="33"/>
      <c r="BD14" s="215">
        <v>316205000</v>
      </c>
      <c r="BE14" s="33"/>
      <c r="BF14" s="215">
        <v>305244000</v>
      </c>
      <c r="BG14" s="33"/>
      <c r="BH14" s="215">
        <v>263007000</v>
      </c>
      <c r="BI14" s="33"/>
      <c r="BJ14" s="215">
        <v>217389000</v>
      </c>
      <c r="BK14" s="520"/>
      <c r="BL14" s="215">
        <v>163390000</v>
      </c>
      <c r="BM14" s="520"/>
      <c r="BN14" s="215">
        <v>148487000</v>
      </c>
      <c r="BO14" s="520"/>
      <c r="BP14" s="81" t="s">
        <v>802</v>
      </c>
      <c r="BQ14" s="33"/>
      <c r="BR14" s="33"/>
      <c r="BS14" s="98">
        <v>40782</v>
      </c>
      <c r="BT14" s="33"/>
      <c r="BU14" s="98">
        <v>41664</v>
      </c>
      <c r="BV14" s="33"/>
      <c r="BW14" s="98">
        <v>42919.273000000001</v>
      </c>
      <c r="BX14" s="33"/>
      <c r="BY14" s="98">
        <v>35687.583319999998</v>
      </c>
      <c r="BZ14" s="33"/>
      <c r="CA14" s="98">
        <v>40363.557000000001</v>
      </c>
      <c r="CB14" s="33"/>
      <c r="CC14" s="98">
        <v>48810</v>
      </c>
      <c r="CD14" s="33"/>
      <c r="CE14" s="215">
        <v>74950000</v>
      </c>
      <c r="CF14" s="33"/>
      <c r="CG14" s="215">
        <v>101782183.18000001</v>
      </c>
      <c r="CH14" s="33"/>
      <c r="CI14" s="215">
        <f>T14</f>
        <v>109394000</v>
      </c>
      <c r="CJ14" s="33"/>
      <c r="CK14" s="215">
        <f>V14</f>
        <v>110680000</v>
      </c>
      <c r="CL14" s="33"/>
      <c r="CM14" s="215">
        <f>X14</f>
        <v>120517000</v>
      </c>
      <c r="CN14" s="33"/>
      <c r="CO14" s="215">
        <f>Z14</f>
        <v>124355000</v>
      </c>
      <c r="CP14" s="33"/>
      <c r="CQ14" s="215">
        <f>AB14</f>
        <v>141628000</v>
      </c>
      <c r="CR14" s="33"/>
      <c r="CS14" s="215">
        <f>AD14</f>
        <v>154543000</v>
      </c>
      <c r="CT14" s="33"/>
      <c r="CU14" s="215">
        <f>AF14</f>
        <v>143212000</v>
      </c>
      <c r="CV14" s="33"/>
      <c r="CW14" s="215">
        <f>AH14</f>
        <v>160897000</v>
      </c>
      <c r="CX14" s="33"/>
      <c r="CY14" s="215">
        <f>AJ14</f>
        <v>152759000</v>
      </c>
      <c r="CZ14" s="33"/>
      <c r="DA14" s="215">
        <f>AL14</f>
        <v>183763000</v>
      </c>
      <c r="DB14" s="33"/>
      <c r="DC14" s="215">
        <f>AN14</f>
        <v>238952000</v>
      </c>
      <c r="DD14" s="33"/>
      <c r="DE14" s="215">
        <f>AP14</f>
        <v>244886000</v>
      </c>
      <c r="DF14" s="33"/>
      <c r="DG14" s="215">
        <f>+AR14</f>
        <v>260217000</v>
      </c>
      <c r="DH14" s="33"/>
      <c r="DI14" s="215">
        <f>+AT14</f>
        <v>277229000</v>
      </c>
      <c r="DJ14" s="33"/>
      <c r="DK14" s="215">
        <f>+AV14</f>
        <v>285154000</v>
      </c>
      <c r="DL14" s="33"/>
      <c r="DM14" s="215">
        <f>+AX14</f>
        <v>295557000</v>
      </c>
      <c r="DN14" s="33"/>
      <c r="DO14" s="337"/>
      <c r="DP14" s="33"/>
      <c r="DQ14" s="215">
        <f>+BB14</f>
        <v>309736000</v>
      </c>
      <c r="DR14" s="33"/>
      <c r="DS14" s="215">
        <f>+BD14</f>
        <v>316205000</v>
      </c>
      <c r="DT14" s="33"/>
      <c r="DU14" s="215">
        <f>BF14</f>
        <v>305244000</v>
      </c>
      <c r="DV14" s="33"/>
      <c r="DW14" s="215">
        <f>BH14</f>
        <v>263007000</v>
      </c>
      <c r="DX14" s="33"/>
      <c r="DY14" s="215">
        <f>BJ14</f>
        <v>217389000</v>
      </c>
      <c r="DZ14"/>
      <c r="EA14" s="215">
        <f>BL14</f>
        <v>163390000</v>
      </c>
      <c r="EC14" s="215">
        <f>BN14</f>
        <v>148487000</v>
      </c>
    </row>
    <row r="15" spans="1:133" ht="13.5" customHeight="1">
      <c r="A15" s="265" t="s">
        <v>803</v>
      </c>
      <c r="B15" s="33"/>
      <c r="C15" s="33"/>
      <c r="D15" s="266"/>
      <c r="E15" s="33"/>
      <c r="F15" s="266"/>
      <c r="G15" s="33"/>
      <c r="H15" s="266">
        <v>0</v>
      </c>
      <c r="I15" s="33"/>
      <c r="J15" s="267">
        <v>0</v>
      </c>
      <c r="K15" s="33"/>
      <c r="L15" s="267"/>
      <c r="M15" s="33"/>
      <c r="N15" s="267" t="s">
        <v>180</v>
      </c>
      <c r="O15" s="33"/>
      <c r="P15" s="268" t="s">
        <v>180</v>
      </c>
      <c r="Q15" s="33"/>
      <c r="R15" s="268">
        <v>0</v>
      </c>
      <c r="S15" s="33"/>
      <c r="T15" s="268">
        <v>11000</v>
      </c>
      <c r="U15" s="33"/>
      <c r="V15" s="268">
        <v>11000</v>
      </c>
      <c r="W15" s="33"/>
      <c r="X15" s="268">
        <v>11000</v>
      </c>
      <c r="Y15" s="33"/>
      <c r="Z15" s="268">
        <v>11000</v>
      </c>
      <c r="AA15" s="33"/>
      <c r="AB15" s="268">
        <v>11000</v>
      </c>
      <c r="AC15" s="33"/>
      <c r="AD15" s="268">
        <v>11000</v>
      </c>
      <c r="AE15" s="33"/>
      <c r="AF15" s="268">
        <v>11000</v>
      </c>
      <c r="AG15" s="33"/>
      <c r="AH15" s="268">
        <v>11000</v>
      </c>
      <c r="AI15" s="33"/>
      <c r="AJ15" s="268">
        <v>11000</v>
      </c>
      <c r="AK15" s="33"/>
      <c r="AL15" s="268">
        <v>11000</v>
      </c>
      <c r="AM15" s="33"/>
      <c r="AN15" s="268">
        <v>11000</v>
      </c>
      <c r="AO15" s="33"/>
      <c r="AP15" s="268">
        <v>11000</v>
      </c>
      <c r="AQ15" s="33"/>
      <c r="AR15" s="268">
        <v>11000</v>
      </c>
      <c r="AS15" s="33"/>
      <c r="AT15" s="268">
        <v>11000</v>
      </c>
      <c r="AU15" s="33"/>
      <c r="AV15" s="268">
        <v>11000</v>
      </c>
      <c r="AW15" s="33"/>
      <c r="AX15" s="268">
        <v>11000</v>
      </c>
      <c r="AY15" s="33"/>
      <c r="AZ15" s="338"/>
      <c r="BA15" s="33"/>
      <c r="BB15" s="268">
        <v>11000</v>
      </c>
      <c r="BC15" s="33"/>
      <c r="BD15" s="268">
        <v>11000</v>
      </c>
      <c r="BE15" s="33"/>
      <c r="BF15" s="268">
        <v>0</v>
      </c>
      <c r="BG15" s="33"/>
      <c r="BH15" s="268">
        <v>0</v>
      </c>
      <c r="BI15" s="33"/>
      <c r="BJ15" s="268">
        <v>0</v>
      </c>
      <c r="BK15" s="520"/>
      <c r="BL15" s="268">
        <v>0</v>
      </c>
      <c r="BM15" s="520"/>
      <c r="BN15" s="268">
        <v>0</v>
      </c>
      <c r="BO15" s="520"/>
      <c r="BP15" s="81" t="s">
        <v>804</v>
      </c>
      <c r="BQ15" s="33"/>
      <c r="BR15" s="33"/>
      <c r="BS15" s="266">
        <v>0</v>
      </c>
      <c r="BT15" s="33"/>
      <c r="BU15" s="266">
        <v>0</v>
      </c>
      <c r="BV15" s="33"/>
      <c r="BW15" s="266">
        <v>0</v>
      </c>
      <c r="BX15" s="33"/>
      <c r="BY15" s="266">
        <v>0</v>
      </c>
      <c r="BZ15" s="33"/>
      <c r="CA15" s="266"/>
      <c r="CB15" s="33"/>
      <c r="CC15" s="266" t="s">
        <v>180</v>
      </c>
      <c r="CD15" s="33"/>
      <c r="CE15" s="268" t="s">
        <v>180</v>
      </c>
      <c r="CF15" s="33"/>
      <c r="CG15" s="268">
        <v>0</v>
      </c>
      <c r="CH15" s="33"/>
      <c r="CI15" s="268">
        <f>T15</f>
        <v>11000</v>
      </c>
      <c r="CJ15" s="33"/>
      <c r="CK15" s="268">
        <f>V15</f>
        <v>11000</v>
      </c>
      <c r="CL15" s="33"/>
      <c r="CM15" s="268">
        <f>X15</f>
        <v>11000</v>
      </c>
      <c r="CN15" s="33"/>
      <c r="CO15" s="268">
        <f>Z15</f>
        <v>11000</v>
      </c>
      <c r="CP15" s="33"/>
      <c r="CQ15" s="268">
        <f>AB15</f>
        <v>11000</v>
      </c>
      <c r="CR15" s="33"/>
      <c r="CS15" s="268">
        <f>AD15</f>
        <v>11000</v>
      </c>
      <c r="CT15" s="33"/>
      <c r="CU15" s="268">
        <f>AF15</f>
        <v>11000</v>
      </c>
      <c r="CV15" s="33"/>
      <c r="CW15" s="268">
        <f>AH15</f>
        <v>11000</v>
      </c>
      <c r="CX15" s="33"/>
      <c r="CY15" s="268">
        <f>AJ15</f>
        <v>11000</v>
      </c>
      <c r="CZ15" s="33"/>
      <c r="DA15" s="268">
        <f>AL15</f>
        <v>11000</v>
      </c>
      <c r="DB15" s="33"/>
      <c r="DC15" s="268">
        <f>AN15</f>
        <v>11000</v>
      </c>
      <c r="DD15" s="33"/>
      <c r="DE15" s="268">
        <f>AP15</f>
        <v>11000</v>
      </c>
      <c r="DF15" s="33"/>
      <c r="DG15" s="268">
        <f>+AR15</f>
        <v>11000</v>
      </c>
      <c r="DH15" s="33"/>
      <c r="DI15" s="268">
        <f>+AT15</f>
        <v>11000</v>
      </c>
      <c r="DJ15" s="33"/>
      <c r="DK15" s="268">
        <f>+AV15</f>
        <v>11000</v>
      </c>
      <c r="DL15" s="33"/>
      <c r="DM15" s="268">
        <f>+AX15</f>
        <v>11000</v>
      </c>
      <c r="DN15" s="33"/>
      <c r="DO15" s="338"/>
      <c r="DP15" s="33"/>
      <c r="DQ15" s="268">
        <f>+BB15</f>
        <v>11000</v>
      </c>
      <c r="DR15" s="33"/>
      <c r="DS15" s="268">
        <f>+BD15</f>
        <v>11000</v>
      </c>
      <c r="DT15" s="33"/>
      <c r="DU15" s="268">
        <f>BF15</f>
        <v>0</v>
      </c>
      <c r="DV15" s="33"/>
      <c r="DW15" s="268">
        <f>BH15</f>
        <v>0</v>
      </c>
      <c r="DX15" s="33"/>
      <c r="DY15" s="268">
        <f>BJ15</f>
        <v>0</v>
      </c>
      <c r="DZ15"/>
      <c r="EA15" s="268">
        <f>BL15</f>
        <v>0</v>
      </c>
      <c r="EC15" s="268">
        <f>BN15</f>
        <v>0</v>
      </c>
    </row>
    <row r="16" spans="1:133" ht="13.5" customHeight="1">
      <c r="A16" s="81" t="s">
        <v>901</v>
      </c>
      <c r="B16" s="33"/>
      <c r="C16" s="33"/>
      <c r="D16" s="98"/>
      <c r="E16" s="33"/>
      <c r="F16" s="98"/>
      <c r="G16" s="33"/>
      <c r="H16" s="98">
        <v>0</v>
      </c>
      <c r="I16" s="33"/>
      <c r="J16" s="178">
        <v>0</v>
      </c>
      <c r="K16" s="33"/>
      <c r="L16" s="178"/>
      <c r="M16" s="33"/>
      <c r="N16" s="178" t="s">
        <v>180</v>
      </c>
      <c r="O16" s="33"/>
      <c r="P16" s="178" t="s">
        <v>180</v>
      </c>
      <c r="Q16" s="33"/>
      <c r="R16" s="178">
        <v>0</v>
      </c>
      <c r="S16" s="33"/>
      <c r="T16" s="178">
        <v>0</v>
      </c>
      <c r="U16" s="33"/>
      <c r="V16" s="178">
        <v>0</v>
      </c>
      <c r="W16" s="33"/>
      <c r="X16" s="178">
        <v>0</v>
      </c>
      <c r="Y16" s="33"/>
      <c r="Z16" s="291">
        <v>0</v>
      </c>
      <c r="AA16" s="33"/>
      <c r="AB16" s="215"/>
      <c r="AC16" s="33"/>
      <c r="AD16" s="215"/>
      <c r="AE16" s="33"/>
      <c r="AF16" s="215">
        <v>0</v>
      </c>
      <c r="AG16" s="33"/>
      <c r="AH16" s="215">
        <v>0</v>
      </c>
      <c r="AI16" s="33"/>
      <c r="AJ16" s="215">
        <v>0</v>
      </c>
      <c r="AK16" s="33"/>
      <c r="AL16" s="215">
        <v>159336000</v>
      </c>
      <c r="AM16" s="33"/>
      <c r="AN16" s="215">
        <v>0</v>
      </c>
      <c r="AO16" s="33"/>
      <c r="AP16" s="215">
        <v>0</v>
      </c>
      <c r="AQ16" s="33"/>
      <c r="AR16" s="215">
        <v>0</v>
      </c>
      <c r="AS16" s="33"/>
      <c r="AT16" s="215">
        <v>0</v>
      </c>
      <c r="AU16" s="33"/>
      <c r="AV16" s="215">
        <v>0</v>
      </c>
      <c r="AW16" s="33"/>
      <c r="AX16" s="215">
        <v>0</v>
      </c>
      <c r="AY16" s="33"/>
      <c r="AZ16" s="349"/>
      <c r="BA16" s="33"/>
      <c r="BB16" s="215">
        <v>1971000</v>
      </c>
      <c r="BC16" s="33"/>
      <c r="BD16" s="215">
        <v>33339000</v>
      </c>
      <c r="BE16" s="33"/>
      <c r="BF16" s="215">
        <v>72443000</v>
      </c>
      <c r="BG16" s="33"/>
      <c r="BH16" s="215">
        <v>40875000</v>
      </c>
      <c r="BI16" s="33"/>
      <c r="BJ16" s="215">
        <v>12881000</v>
      </c>
      <c r="BK16" s="520"/>
      <c r="BL16" s="215">
        <v>2122000</v>
      </c>
      <c r="BM16" s="520"/>
      <c r="BN16" s="215">
        <v>262000</v>
      </c>
      <c r="BO16" s="520"/>
      <c r="BP16" s="81" t="s">
        <v>600</v>
      </c>
      <c r="BQ16" s="33"/>
      <c r="BR16" s="33"/>
      <c r="BS16" s="98">
        <v>0</v>
      </c>
      <c r="BT16" s="33"/>
      <c r="BU16" s="98">
        <v>0</v>
      </c>
      <c r="BV16" s="33"/>
      <c r="BW16" s="98">
        <v>0</v>
      </c>
      <c r="BX16" s="33"/>
      <c r="BY16" s="98"/>
      <c r="BZ16" s="33"/>
      <c r="CA16" s="98"/>
      <c r="CB16" s="33"/>
      <c r="CC16" s="98">
        <v>0</v>
      </c>
      <c r="CD16" s="33"/>
      <c r="CE16" s="216" t="s">
        <v>180</v>
      </c>
      <c r="CF16" s="33"/>
      <c r="CG16" s="216">
        <v>0</v>
      </c>
      <c r="CH16" s="33"/>
      <c r="CI16" s="216">
        <f>T16</f>
        <v>0</v>
      </c>
      <c r="CJ16" s="33"/>
      <c r="CK16" s="216">
        <f>V16</f>
        <v>0</v>
      </c>
      <c r="CL16" s="33"/>
      <c r="CM16" s="216">
        <f>X16</f>
        <v>0</v>
      </c>
      <c r="CN16" s="33"/>
      <c r="CO16" s="178">
        <f>Z16</f>
        <v>0</v>
      </c>
      <c r="CP16" s="33"/>
      <c r="CQ16" s="178">
        <f>AB16</f>
        <v>0</v>
      </c>
      <c r="CR16" s="33"/>
      <c r="CS16" s="294">
        <f>AD16</f>
        <v>0</v>
      </c>
      <c r="CT16" s="33"/>
      <c r="CU16" s="294">
        <f>AF16</f>
        <v>0</v>
      </c>
      <c r="CV16" s="33"/>
      <c r="CW16" s="294">
        <f>AH16</f>
        <v>0</v>
      </c>
      <c r="CX16" s="33"/>
      <c r="CY16" s="294">
        <f>AJ16</f>
        <v>0</v>
      </c>
      <c r="CZ16" s="33"/>
      <c r="DA16" s="294">
        <f>AL16</f>
        <v>159336000</v>
      </c>
      <c r="DB16" s="33"/>
      <c r="DC16" s="294">
        <f>AN16</f>
        <v>0</v>
      </c>
      <c r="DD16" s="33"/>
      <c r="DE16" s="294">
        <f>AP16</f>
        <v>0</v>
      </c>
      <c r="DF16" s="33"/>
      <c r="DG16" s="294">
        <f>+AR16</f>
        <v>0</v>
      </c>
      <c r="DH16" s="33"/>
      <c r="DI16" s="294">
        <f>+AT16</f>
        <v>0</v>
      </c>
      <c r="DJ16" s="33"/>
      <c r="DK16" s="294">
        <f>+AV16</f>
        <v>0</v>
      </c>
      <c r="DL16" s="33"/>
      <c r="DM16" s="294">
        <f>+AX16</f>
        <v>0</v>
      </c>
      <c r="DN16" s="33"/>
      <c r="DO16" s="349"/>
      <c r="DP16" s="33"/>
      <c r="DQ16" s="294">
        <f>+BB16</f>
        <v>1971000</v>
      </c>
      <c r="DR16" s="33"/>
      <c r="DS16" s="294">
        <f>+BD16</f>
        <v>33339000</v>
      </c>
      <c r="DT16" s="33"/>
      <c r="DU16" s="215">
        <f>BF16</f>
        <v>72443000</v>
      </c>
      <c r="DV16" s="33"/>
      <c r="DW16" s="215">
        <f>BH16</f>
        <v>40875000</v>
      </c>
      <c r="DX16" s="33"/>
      <c r="DY16" s="215">
        <f>BJ16</f>
        <v>12881000</v>
      </c>
      <c r="DZ16"/>
      <c r="EA16" s="215">
        <f>BL16</f>
        <v>2122000</v>
      </c>
      <c r="EC16" s="215">
        <f>BN16</f>
        <v>262000</v>
      </c>
    </row>
    <row r="17" spans="1:134" ht="13.5" customHeight="1">
      <c r="A17" s="265" t="s">
        <v>806</v>
      </c>
      <c r="B17" s="33"/>
      <c r="C17" s="33"/>
      <c r="D17" s="266">
        <v>30686</v>
      </c>
      <c r="E17" s="33"/>
      <c r="F17" s="266">
        <v>20013</v>
      </c>
      <c r="G17" s="33"/>
      <c r="H17" s="266">
        <v>34680.495999999999</v>
      </c>
      <c r="I17" s="33"/>
      <c r="J17" s="267">
        <v>92.917249999999996</v>
      </c>
      <c r="K17" s="33"/>
      <c r="L17" s="267">
        <v>5580</v>
      </c>
      <c r="M17" s="33"/>
      <c r="N17" s="267">
        <v>78374</v>
      </c>
      <c r="O17" s="33"/>
      <c r="P17" s="268">
        <v>7812000</v>
      </c>
      <c r="Q17" s="33"/>
      <c r="R17" s="268">
        <v>101000</v>
      </c>
      <c r="S17" s="33"/>
      <c r="T17" s="268">
        <v>240032000</v>
      </c>
      <c r="U17" s="33"/>
      <c r="V17" s="268">
        <v>226793000</v>
      </c>
      <c r="W17" s="33"/>
      <c r="X17" s="268">
        <v>119684000</v>
      </c>
      <c r="Y17" s="33"/>
      <c r="Z17" s="268">
        <v>49978000</v>
      </c>
      <c r="AA17" s="33"/>
      <c r="AB17" s="268">
        <v>137319000</v>
      </c>
      <c r="AC17" s="33"/>
      <c r="AD17" s="268">
        <v>50641000</v>
      </c>
      <c r="AE17" s="33"/>
      <c r="AF17" s="268">
        <v>16086000</v>
      </c>
      <c r="AG17" s="33"/>
      <c r="AH17" s="268">
        <v>208000</v>
      </c>
      <c r="AI17" s="33"/>
      <c r="AJ17" s="268">
        <v>114983000</v>
      </c>
      <c r="AK17" s="33"/>
      <c r="AL17" s="268">
        <v>68725000</v>
      </c>
      <c r="AM17" s="33"/>
      <c r="AN17" s="268">
        <v>133395000</v>
      </c>
      <c r="AO17" s="33"/>
      <c r="AP17" s="268">
        <v>128081000</v>
      </c>
      <c r="AQ17" s="33"/>
      <c r="AR17" s="268">
        <v>128081000</v>
      </c>
      <c r="AS17" s="33"/>
      <c r="AT17" s="268">
        <v>152429000</v>
      </c>
      <c r="AU17" s="33"/>
      <c r="AV17" s="268">
        <v>230348000</v>
      </c>
      <c r="AW17" s="33"/>
      <c r="AX17" s="268">
        <v>0</v>
      </c>
      <c r="AY17" s="33"/>
      <c r="AZ17" s="338"/>
      <c r="BA17" s="33"/>
      <c r="BB17" s="268">
        <v>85319000</v>
      </c>
      <c r="BC17" s="33"/>
      <c r="BD17" s="268">
        <v>23201000</v>
      </c>
      <c r="BE17" s="33"/>
      <c r="BF17" s="268">
        <v>106368000</v>
      </c>
      <c r="BG17" s="33"/>
      <c r="BH17" s="268">
        <v>106368000</v>
      </c>
      <c r="BI17" s="33"/>
      <c r="BJ17" s="268">
        <v>97701000</v>
      </c>
      <c r="BK17" s="520"/>
      <c r="BL17" s="268">
        <v>39826000</v>
      </c>
      <c r="BM17" s="520"/>
      <c r="BN17" s="268">
        <v>73118000</v>
      </c>
      <c r="BO17" s="520"/>
      <c r="BP17" s="265" t="s">
        <v>902</v>
      </c>
      <c r="BQ17" s="33"/>
      <c r="BR17" s="33"/>
      <c r="BS17" s="266">
        <v>30686</v>
      </c>
      <c r="BT17" s="33"/>
      <c r="BU17" s="266">
        <v>20013</v>
      </c>
      <c r="BV17" s="33"/>
      <c r="BW17" s="266">
        <v>34680.495999999999</v>
      </c>
      <c r="BX17" s="33"/>
      <c r="BY17" s="266">
        <v>92.917249999999996</v>
      </c>
      <c r="BZ17" s="33"/>
      <c r="CA17" s="266">
        <v>5580</v>
      </c>
      <c r="CB17" s="33"/>
      <c r="CC17" s="266">
        <v>78374</v>
      </c>
      <c r="CD17" s="33"/>
      <c r="CE17" s="268">
        <v>7812000</v>
      </c>
      <c r="CF17" s="33"/>
      <c r="CG17" s="268">
        <v>101000</v>
      </c>
      <c r="CH17" s="33"/>
      <c r="CI17" s="268">
        <f>T17</f>
        <v>240032000</v>
      </c>
      <c r="CJ17" s="33"/>
      <c r="CK17" s="268">
        <f>V17</f>
        <v>226793000</v>
      </c>
      <c r="CL17" s="33"/>
      <c r="CM17" s="268">
        <f>X17</f>
        <v>119684000</v>
      </c>
      <c r="CN17" s="33"/>
      <c r="CO17" s="268">
        <f>Z17</f>
        <v>49978000</v>
      </c>
      <c r="CP17" s="33"/>
      <c r="CQ17" s="268">
        <f>AB17</f>
        <v>137319000</v>
      </c>
      <c r="CR17" s="33"/>
      <c r="CS17" s="268">
        <f>AD17</f>
        <v>50641000</v>
      </c>
      <c r="CT17" s="33"/>
      <c r="CU17" s="268">
        <f>AF17</f>
        <v>16086000</v>
      </c>
      <c r="CV17" s="33"/>
      <c r="CW17" s="268">
        <f>AH17</f>
        <v>208000</v>
      </c>
      <c r="CX17" s="33"/>
      <c r="CY17" s="268">
        <f>AJ17</f>
        <v>114983000</v>
      </c>
      <c r="CZ17" s="33"/>
      <c r="DA17" s="268">
        <f>AL17</f>
        <v>68725000</v>
      </c>
      <c r="DB17" s="33"/>
      <c r="DC17" s="268">
        <f>AN17</f>
        <v>133395000</v>
      </c>
      <c r="DD17" s="33"/>
      <c r="DE17" s="268">
        <f>AP17</f>
        <v>128081000</v>
      </c>
      <c r="DF17" s="33"/>
      <c r="DG17" s="268">
        <f>+AR17</f>
        <v>128081000</v>
      </c>
      <c r="DH17" s="33"/>
      <c r="DI17" s="268">
        <f>+AT17</f>
        <v>152429000</v>
      </c>
      <c r="DJ17" s="33"/>
      <c r="DK17" s="268">
        <f>+AV17</f>
        <v>230348000</v>
      </c>
      <c r="DL17" s="33"/>
      <c r="DM17" s="268">
        <f>+AX17</f>
        <v>0</v>
      </c>
      <c r="DN17" s="33"/>
      <c r="DO17" s="338"/>
      <c r="DP17" s="33"/>
      <c r="DQ17" s="268">
        <f>+BB17</f>
        <v>85319000</v>
      </c>
      <c r="DR17" s="33"/>
      <c r="DS17" s="268">
        <f>+BD17</f>
        <v>23201000</v>
      </c>
      <c r="DT17" s="33"/>
      <c r="DU17" s="268">
        <f>BF17</f>
        <v>106368000</v>
      </c>
      <c r="DV17" s="33"/>
      <c r="DW17" s="268">
        <f>BH17</f>
        <v>106368000</v>
      </c>
      <c r="DX17" s="33"/>
      <c r="DY17" s="268">
        <f>BJ17</f>
        <v>97701000</v>
      </c>
      <c r="DZ17"/>
      <c r="EA17" s="268">
        <f>BL17</f>
        <v>39826000</v>
      </c>
      <c r="EC17" s="268">
        <f>BN17</f>
        <v>73118000</v>
      </c>
    </row>
    <row r="18" spans="1:134" ht="13.5" customHeight="1">
      <c r="A18" s="81" t="s">
        <v>903</v>
      </c>
      <c r="B18" s="33"/>
      <c r="C18" s="33"/>
      <c r="D18" s="98"/>
      <c r="E18" s="33"/>
      <c r="F18" s="98">
        <v>0</v>
      </c>
      <c r="G18" s="33"/>
      <c r="H18" s="98">
        <v>0</v>
      </c>
      <c r="I18" s="33"/>
      <c r="J18" s="178">
        <v>0</v>
      </c>
      <c r="K18" s="33"/>
      <c r="L18" s="178" t="s">
        <v>180</v>
      </c>
      <c r="M18" s="33"/>
      <c r="N18" s="178" t="s">
        <v>180</v>
      </c>
      <c r="O18" s="33"/>
      <c r="P18" s="216" t="s">
        <v>180</v>
      </c>
      <c r="Q18" s="33"/>
      <c r="R18" s="216">
        <v>0</v>
      </c>
      <c r="S18" s="33"/>
      <c r="T18" s="178">
        <v>10950000</v>
      </c>
      <c r="U18" s="33"/>
      <c r="V18" s="178">
        <v>11168000</v>
      </c>
      <c r="W18" s="33"/>
      <c r="X18" s="178">
        <v>11701000</v>
      </c>
      <c r="Y18" s="33"/>
      <c r="Z18" s="178">
        <v>8889000</v>
      </c>
      <c r="AA18" s="33"/>
      <c r="AB18" s="215">
        <v>8987000</v>
      </c>
      <c r="AC18" s="33"/>
      <c r="AD18" s="215">
        <v>15635000</v>
      </c>
      <c r="AE18" s="33"/>
      <c r="AF18" s="215">
        <v>15590000</v>
      </c>
      <c r="AG18" s="33"/>
      <c r="AH18" s="215">
        <v>15308000</v>
      </c>
      <c r="AI18" s="33"/>
      <c r="AJ18" s="215">
        <v>14889000</v>
      </c>
      <c r="AK18" s="33"/>
      <c r="AL18" s="215">
        <v>15070000</v>
      </c>
      <c r="AM18" s="33"/>
      <c r="AN18" s="215">
        <v>15118000</v>
      </c>
      <c r="AO18" s="33"/>
      <c r="AP18" s="215">
        <v>16598000</v>
      </c>
      <c r="AQ18" s="33"/>
      <c r="AR18" s="215">
        <v>16827000</v>
      </c>
      <c r="AS18" s="33"/>
      <c r="AT18" s="215">
        <v>16830000</v>
      </c>
      <c r="AU18" s="33"/>
      <c r="AV18" s="215">
        <v>16871000</v>
      </c>
      <c r="AW18" s="33"/>
      <c r="AX18" s="215">
        <v>17173000</v>
      </c>
      <c r="AY18" s="33"/>
      <c r="AZ18" s="350"/>
      <c r="BA18" s="33"/>
      <c r="BB18" s="215">
        <v>18302000</v>
      </c>
      <c r="BC18" s="33"/>
      <c r="BD18" s="215">
        <v>18542000</v>
      </c>
      <c r="BE18" s="33"/>
      <c r="BF18" s="215">
        <v>17435000</v>
      </c>
      <c r="BG18" s="33"/>
      <c r="BH18" s="215">
        <v>16658000</v>
      </c>
      <c r="BI18" s="33"/>
      <c r="BJ18" s="215">
        <v>17835000</v>
      </c>
      <c r="BK18" s="520"/>
      <c r="BL18" s="215">
        <v>6980000</v>
      </c>
      <c r="BM18" s="520"/>
      <c r="BN18" s="215">
        <v>20608000</v>
      </c>
      <c r="BO18" s="520"/>
      <c r="BP18" s="81" t="s">
        <v>809</v>
      </c>
      <c r="BQ18" s="33"/>
      <c r="BR18" s="33"/>
      <c r="BS18" s="98">
        <v>0</v>
      </c>
      <c r="BT18" s="33"/>
      <c r="BU18" s="98">
        <v>0</v>
      </c>
      <c r="BV18" s="33"/>
      <c r="BW18" s="98">
        <v>0</v>
      </c>
      <c r="BX18" s="33"/>
      <c r="BY18" s="98">
        <v>0</v>
      </c>
      <c r="BZ18" s="33"/>
      <c r="CA18" s="98" t="s">
        <v>180</v>
      </c>
      <c r="CB18" s="33"/>
      <c r="CC18" s="98">
        <v>0</v>
      </c>
      <c r="CD18" s="33"/>
      <c r="CE18" s="216" t="s">
        <v>180</v>
      </c>
      <c r="CF18" s="33"/>
      <c r="CG18" s="216">
        <v>0</v>
      </c>
      <c r="CH18" s="33"/>
      <c r="CI18" s="216">
        <f>T18</f>
        <v>10950000</v>
      </c>
      <c r="CJ18" s="33"/>
      <c r="CK18" s="216">
        <f>V18</f>
        <v>11168000</v>
      </c>
      <c r="CL18" s="33"/>
      <c r="CM18" s="268">
        <f>X18</f>
        <v>11701000</v>
      </c>
      <c r="CN18" s="33"/>
      <c r="CO18" s="178">
        <f>Z18</f>
        <v>8889000</v>
      </c>
      <c r="CP18" s="33"/>
      <c r="CQ18" s="178">
        <f>AB18</f>
        <v>8987000</v>
      </c>
      <c r="CR18" s="33"/>
      <c r="CS18" s="178">
        <f>AD18</f>
        <v>15635000</v>
      </c>
      <c r="CT18" s="33"/>
      <c r="CU18" s="178">
        <f>AF18</f>
        <v>15590000</v>
      </c>
      <c r="CV18" s="33"/>
      <c r="CW18" s="178">
        <f>AH18</f>
        <v>15308000</v>
      </c>
      <c r="CX18" s="33"/>
      <c r="CY18" s="178">
        <f>AJ18</f>
        <v>14889000</v>
      </c>
      <c r="CZ18" s="33"/>
      <c r="DA18" s="178">
        <f>AL18</f>
        <v>15070000</v>
      </c>
      <c r="DB18" s="33"/>
      <c r="DC18" s="178">
        <f>AN18</f>
        <v>15118000</v>
      </c>
      <c r="DD18" s="33"/>
      <c r="DE18" s="178">
        <f>AP18</f>
        <v>16598000</v>
      </c>
      <c r="DF18" s="33"/>
      <c r="DG18" s="178">
        <f>+AR18</f>
        <v>16827000</v>
      </c>
      <c r="DH18" s="33"/>
      <c r="DI18" s="178">
        <f>+AT18</f>
        <v>16830000</v>
      </c>
      <c r="DJ18" s="33"/>
      <c r="DK18" s="178">
        <f>+AV18</f>
        <v>16871000</v>
      </c>
      <c r="DL18" s="33"/>
      <c r="DM18" s="178">
        <f>+AX18</f>
        <v>17173000</v>
      </c>
      <c r="DN18" s="33"/>
      <c r="DO18" s="350"/>
      <c r="DP18" s="33"/>
      <c r="DQ18" s="178">
        <f>+BB18</f>
        <v>18302000</v>
      </c>
      <c r="DR18" s="33"/>
      <c r="DS18" s="178">
        <f>+BD18</f>
        <v>18542000</v>
      </c>
      <c r="DT18" s="33"/>
      <c r="DU18" s="215">
        <f>BF18</f>
        <v>17435000</v>
      </c>
      <c r="DV18" s="33"/>
      <c r="DW18" s="215">
        <f>BH18</f>
        <v>16658000</v>
      </c>
      <c r="DX18" s="33"/>
      <c r="DY18" s="215">
        <f>BJ18</f>
        <v>17835000</v>
      </c>
      <c r="DZ18"/>
      <c r="EA18" s="215">
        <f>BL18</f>
        <v>6980000</v>
      </c>
      <c r="EC18" s="215">
        <f>BN18</f>
        <v>20608000</v>
      </c>
    </row>
    <row r="19" spans="1:134" ht="13.5" customHeight="1">
      <c r="A19" s="265" t="s">
        <v>810</v>
      </c>
      <c r="B19" s="33"/>
      <c r="C19" s="33"/>
      <c r="D19" s="266">
        <v>46778</v>
      </c>
      <c r="E19" s="33"/>
      <c r="F19" s="266">
        <v>52283</v>
      </c>
      <c r="G19" s="33"/>
      <c r="H19" s="266">
        <v>47934.305</v>
      </c>
      <c r="I19" s="33"/>
      <c r="J19" s="267">
        <v>43837.446830000001</v>
      </c>
      <c r="K19" s="33"/>
      <c r="L19" s="267">
        <v>49148.165259999994</v>
      </c>
      <c r="M19" s="33"/>
      <c r="N19" s="267">
        <v>44666</v>
      </c>
      <c r="O19" s="33"/>
      <c r="P19" s="268">
        <v>45718000</v>
      </c>
      <c r="Q19" s="33"/>
      <c r="R19" s="268">
        <v>62605000</v>
      </c>
      <c r="S19" s="33"/>
      <c r="T19" s="268">
        <v>59804000</v>
      </c>
      <c r="U19" s="33"/>
      <c r="V19" s="268">
        <v>144882000</v>
      </c>
      <c r="W19" s="33"/>
      <c r="X19" s="268">
        <v>141779000</v>
      </c>
      <c r="Y19" s="33"/>
      <c r="Z19" s="268">
        <v>74667000</v>
      </c>
      <c r="AA19" s="33"/>
      <c r="AB19" s="268">
        <v>123173000</v>
      </c>
      <c r="AC19" s="33"/>
      <c r="AD19" s="268">
        <v>44520000</v>
      </c>
      <c r="AE19" s="33"/>
      <c r="AF19" s="268">
        <v>39826000</v>
      </c>
      <c r="AG19" s="33"/>
      <c r="AH19" s="268">
        <v>41138000</v>
      </c>
      <c r="AI19" s="33"/>
      <c r="AJ19" s="268">
        <v>36032000</v>
      </c>
      <c r="AK19" s="33"/>
      <c r="AL19" s="268">
        <v>39434000</v>
      </c>
      <c r="AM19" s="33"/>
      <c r="AN19" s="268">
        <v>38053000</v>
      </c>
      <c r="AO19" s="33"/>
      <c r="AP19" s="268">
        <v>40767000</v>
      </c>
      <c r="AQ19" s="33"/>
      <c r="AR19" s="268">
        <v>40461000</v>
      </c>
      <c r="AS19" s="33"/>
      <c r="AT19" s="268">
        <v>52019000</v>
      </c>
      <c r="AU19" s="33"/>
      <c r="AV19" s="268">
        <v>185061000</v>
      </c>
      <c r="AW19" s="33"/>
      <c r="AX19" s="268">
        <v>50814000</v>
      </c>
      <c r="AY19" s="33"/>
      <c r="AZ19" s="338"/>
      <c r="BA19" s="33"/>
      <c r="BB19" s="268">
        <v>51633000</v>
      </c>
      <c r="BC19" s="33"/>
      <c r="BD19" s="268">
        <v>33457000</v>
      </c>
      <c r="BE19" s="33"/>
      <c r="BF19" s="268">
        <v>59647000</v>
      </c>
      <c r="BG19" s="33"/>
      <c r="BH19" s="268">
        <v>79009000</v>
      </c>
      <c r="BI19" s="33"/>
      <c r="BJ19" s="268">
        <v>168681000</v>
      </c>
      <c r="BK19" s="520"/>
      <c r="BL19" s="268">
        <v>171580000</v>
      </c>
      <c r="BM19" s="520"/>
      <c r="BN19" s="268">
        <v>87064000</v>
      </c>
      <c r="BO19" s="520"/>
      <c r="BP19" s="265" t="s">
        <v>811</v>
      </c>
      <c r="BQ19" s="33"/>
      <c r="BR19" s="33"/>
      <c r="BS19" s="266">
        <v>46778</v>
      </c>
      <c r="BT19" s="33"/>
      <c r="BU19" s="266">
        <v>52283</v>
      </c>
      <c r="BV19" s="33"/>
      <c r="BW19" s="266">
        <v>47934.305</v>
      </c>
      <c r="BX19" s="33"/>
      <c r="BY19" s="266">
        <v>43837.446830000001</v>
      </c>
      <c r="BZ19" s="33"/>
      <c r="CA19" s="266">
        <v>49148.165259999994</v>
      </c>
      <c r="CB19" s="33"/>
      <c r="CC19" s="266">
        <v>44666</v>
      </c>
      <c r="CD19" s="33"/>
      <c r="CE19" s="268">
        <v>45718000</v>
      </c>
      <c r="CF19" s="33"/>
      <c r="CG19" s="268">
        <v>62605000</v>
      </c>
      <c r="CH19" s="33"/>
      <c r="CI19" s="268">
        <f>T19</f>
        <v>59804000</v>
      </c>
      <c r="CJ19" s="33"/>
      <c r="CK19" s="268">
        <f>V19</f>
        <v>144882000</v>
      </c>
      <c r="CL19" s="33"/>
      <c r="CM19" s="268">
        <f>X19</f>
        <v>141779000</v>
      </c>
      <c r="CN19" s="33"/>
      <c r="CO19" s="268">
        <f>Z19</f>
        <v>74667000</v>
      </c>
      <c r="CP19" s="33"/>
      <c r="CQ19" s="268">
        <f>AB19</f>
        <v>123173000</v>
      </c>
      <c r="CR19" s="33"/>
      <c r="CS19" s="268">
        <f>AD19</f>
        <v>44520000</v>
      </c>
      <c r="CT19" s="33"/>
      <c r="CU19" s="268">
        <f>AF19</f>
        <v>39826000</v>
      </c>
      <c r="CV19" s="33"/>
      <c r="CW19" s="268">
        <f>AH19</f>
        <v>41138000</v>
      </c>
      <c r="CX19" s="33"/>
      <c r="CY19" s="268">
        <f>AJ19</f>
        <v>36032000</v>
      </c>
      <c r="CZ19" s="33"/>
      <c r="DA19" s="268">
        <f>AL19</f>
        <v>39434000</v>
      </c>
      <c r="DB19" s="33"/>
      <c r="DC19" s="268">
        <f>AN19</f>
        <v>38053000</v>
      </c>
      <c r="DD19" s="33"/>
      <c r="DE19" s="268">
        <f>AP19</f>
        <v>40767000</v>
      </c>
      <c r="DF19" s="33"/>
      <c r="DG19" s="268">
        <f>+AR19</f>
        <v>40461000</v>
      </c>
      <c r="DH19" s="33"/>
      <c r="DI19" s="268">
        <f>+AT19</f>
        <v>52019000</v>
      </c>
      <c r="DJ19" s="33"/>
      <c r="DK19" s="268">
        <f>+AV19</f>
        <v>185061000</v>
      </c>
      <c r="DL19" s="33"/>
      <c r="DM19" s="268">
        <f>+AX19</f>
        <v>50814000</v>
      </c>
      <c r="DN19" s="33"/>
      <c r="DO19" s="338"/>
      <c r="DP19" s="33"/>
      <c r="DQ19" s="268">
        <f>+BB19</f>
        <v>51633000</v>
      </c>
      <c r="DR19" s="33"/>
      <c r="DS19" s="268">
        <f>+BD19</f>
        <v>33457000</v>
      </c>
      <c r="DT19" s="33"/>
      <c r="DU19" s="268">
        <f>BF19</f>
        <v>59647000</v>
      </c>
      <c r="DV19" s="33"/>
      <c r="DW19" s="268">
        <f>BH19</f>
        <v>79009000</v>
      </c>
      <c r="DX19" s="33"/>
      <c r="DY19" s="268">
        <f>BJ19</f>
        <v>168681000</v>
      </c>
      <c r="DZ19"/>
      <c r="EA19" s="268">
        <f>BL19</f>
        <v>171580000</v>
      </c>
      <c r="EC19" s="268">
        <f>BN19</f>
        <v>87064000</v>
      </c>
    </row>
    <row r="20" spans="1:134" ht="13.5" customHeight="1">
      <c r="A20" s="79" t="s">
        <v>812</v>
      </c>
      <c r="B20" s="32"/>
      <c r="C20" s="32"/>
      <c r="D20" s="80">
        <v>2116435</v>
      </c>
      <c r="E20" s="32"/>
      <c r="F20" s="80">
        <v>2060752</v>
      </c>
      <c r="G20" s="32"/>
      <c r="H20" s="80">
        <v>2663690.9589999998</v>
      </c>
      <c r="I20" s="32"/>
      <c r="J20" s="179">
        <v>1922182.8001399997</v>
      </c>
      <c r="K20" s="32"/>
      <c r="L20" s="179">
        <v>2253152.8893800005</v>
      </c>
      <c r="M20" s="32"/>
      <c r="N20" s="179">
        <v>3323771</v>
      </c>
      <c r="O20" s="32"/>
      <c r="P20" s="214">
        <v>3130852000</v>
      </c>
      <c r="Q20" s="32"/>
      <c r="R20" s="214">
        <v>3568430000</v>
      </c>
      <c r="S20" s="32"/>
      <c r="T20" s="214">
        <v>3228146000</v>
      </c>
      <c r="U20" s="32"/>
      <c r="V20" s="214">
        <v>3841299000</v>
      </c>
      <c r="W20" s="32"/>
      <c r="X20" s="214">
        <v>3358290000</v>
      </c>
      <c r="Y20" s="32"/>
      <c r="Z20" s="214">
        <v>2359807000</v>
      </c>
      <c r="AA20" s="32"/>
      <c r="AB20" s="214">
        <v>2676130000</v>
      </c>
      <c r="AC20" s="32"/>
      <c r="AD20" s="214">
        <f>[17]BS_PT!$L$29</f>
        <v>2252478000</v>
      </c>
      <c r="AE20" s="32"/>
      <c r="AF20" s="214">
        <v>2520585000</v>
      </c>
      <c r="AG20" s="32"/>
      <c r="AH20" s="214">
        <v>2135183000</v>
      </c>
      <c r="AI20" s="32"/>
      <c r="AJ20" s="214">
        <v>3326999000</v>
      </c>
      <c r="AK20" s="32"/>
      <c r="AL20" s="214">
        <v>3953127000</v>
      </c>
      <c r="AM20" s="32"/>
      <c r="AN20" s="214">
        <v>3620492000</v>
      </c>
      <c r="AO20" s="32"/>
      <c r="AP20" s="214">
        <f>SUM(AP10:AP19)</f>
        <v>3089668000</v>
      </c>
      <c r="AQ20" s="32"/>
      <c r="AR20" s="214">
        <f>SUM(AR10:AR19)</f>
        <v>3196076000</v>
      </c>
      <c r="AS20" s="32"/>
      <c r="AT20" s="214">
        <v>3598345000</v>
      </c>
      <c r="AU20" s="32"/>
      <c r="AV20" s="214">
        <f>SUM(AV10:AV19)</f>
        <v>4217841000</v>
      </c>
      <c r="AW20" s="32"/>
      <c r="AX20" s="214">
        <v>3421427000</v>
      </c>
      <c r="AY20" s="32"/>
      <c r="AZ20" s="340"/>
      <c r="BA20" s="32"/>
      <c r="BB20" s="214">
        <v>3281999000</v>
      </c>
      <c r="BC20" s="32"/>
      <c r="BD20" s="214">
        <v>3142656000</v>
      </c>
      <c r="BE20" s="32"/>
      <c r="BF20" s="214">
        <v>3022657000</v>
      </c>
      <c r="BG20" s="32"/>
      <c r="BH20" s="214">
        <v>3119982000</v>
      </c>
      <c r="BI20" s="32"/>
      <c r="BJ20" s="214">
        <v>3256767000</v>
      </c>
      <c r="BK20" s="308"/>
      <c r="BL20" s="214">
        <v>3387108000</v>
      </c>
      <c r="BM20" s="308"/>
      <c r="BN20" s="214">
        <v>3579382000</v>
      </c>
      <c r="BO20" s="308"/>
      <c r="BP20" s="79" t="s">
        <v>813</v>
      </c>
      <c r="BQ20" s="32"/>
      <c r="BR20" s="32"/>
      <c r="BS20" s="80">
        <v>2116435</v>
      </c>
      <c r="BT20" s="32"/>
      <c r="BU20" s="80">
        <v>2060752</v>
      </c>
      <c r="BV20" s="32"/>
      <c r="BW20" s="80">
        <v>2663690.9589999998</v>
      </c>
      <c r="BX20" s="32"/>
      <c r="BY20" s="80">
        <v>1922182.8001399997</v>
      </c>
      <c r="BZ20" s="32"/>
      <c r="CA20" s="80">
        <v>2253152.8893800005</v>
      </c>
      <c r="CB20" s="32"/>
      <c r="CC20" s="80">
        <v>3323771</v>
      </c>
      <c r="CD20" s="32"/>
      <c r="CE20" s="214">
        <v>3130852000</v>
      </c>
      <c r="CF20" s="32"/>
      <c r="CG20" s="214">
        <v>3568430000</v>
      </c>
      <c r="CH20" s="32"/>
      <c r="CI20" s="214">
        <f>T20</f>
        <v>3228146000</v>
      </c>
      <c r="CJ20" s="32"/>
      <c r="CK20" s="214">
        <f>V20</f>
        <v>3841299000</v>
      </c>
      <c r="CL20" s="32"/>
      <c r="CM20" s="214">
        <f>X20</f>
        <v>3358290000</v>
      </c>
      <c r="CN20" s="32"/>
      <c r="CO20" s="214">
        <f>Z20</f>
        <v>2359807000</v>
      </c>
      <c r="CP20" s="32"/>
      <c r="CQ20" s="214">
        <f>AB20</f>
        <v>2676130000</v>
      </c>
      <c r="CR20" s="32"/>
      <c r="CS20" s="214">
        <f>AD20</f>
        <v>2252478000</v>
      </c>
      <c r="CT20" s="32"/>
      <c r="CU20" s="214">
        <f>AF20</f>
        <v>2520585000</v>
      </c>
      <c r="CV20" s="32"/>
      <c r="CW20" s="214">
        <f>AH20</f>
        <v>2135183000</v>
      </c>
      <c r="CX20" s="32"/>
      <c r="CY20" s="214">
        <f>AJ20</f>
        <v>3326999000</v>
      </c>
      <c r="CZ20" s="32"/>
      <c r="DA20" s="214">
        <f>AL20</f>
        <v>3953127000</v>
      </c>
      <c r="DB20" s="32"/>
      <c r="DC20" s="214">
        <f>AN20</f>
        <v>3620492000</v>
      </c>
      <c r="DD20" s="32"/>
      <c r="DE20" s="214">
        <f>AP20</f>
        <v>3089668000</v>
      </c>
      <c r="DF20" s="32"/>
      <c r="DG20" s="214">
        <f>+AR20</f>
        <v>3196076000</v>
      </c>
      <c r="DH20" s="32"/>
      <c r="DI20" s="214">
        <f>+AT20</f>
        <v>3598345000</v>
      </c>
      <c r="DJ20" s="32"/>
      <c r="DK20" s="214">
        <f>+AV20</f>
        <v>4217841000</v>
      </c>
      <c r="DL20" s="32"/>
      <c r="DM20" s="214">
        <f>+AX20</f>
        <v>3421427000</v>
      </c>
      <c r="DN20" s="32"/>
      <c r="DO20" s="340"/>
      <c r="DP20" s="32"/>
      <c r="DQ20" s="214">
        <f>+BB20</f>
        <v>3281999000</v>
      </c>
      <c r="DR20" s="32"/>
      <c r="DS20" s="214">
        <f>+BD20</f>
        <v>3142656000</v>
      </c>
      <c r="DT20" s="32"/>
      <c r="DU20" s="214">
        <f>BF20</f>
        <v>3022657000</v>
      </c>
      <c r="DV20" s="32"/>
      <c r="DW20" s="214">
        <f>BH20</f>
        <v>3119982000</v>
      </c>
      <c r="DX20" s="32"/>
      <c r="DY20" s="214">
        <f>BJ20</f>
        <v>3256767000</v>
      </c>
      <c r="DZ20"/>
      <c r="EA20" s="214">
        <f>BL20</f>
        <v>3387108000</v>
      </c>
      <c r="EC20" s="214">
        <f>BN20</f>
        <v>3579382000</v>
      </c>
    </row>
    <row r="21" spans="1:134">
      <c r="A21" s="13"/>
      <c r="B21" s="13"/>
      <c r="C21" s="13"/>
      <c r="D21" s="141">
        <v>0</v>
      </c>
      <c r="E21" s="13"/>
      <c r="F21" s="141"/>
      <c r="G21" s="13"/>
      <c r="H21" s="141"/>
      <c r="I21" s="13"/>
      <c r="J21" s="141">
        <v>0</v>
      </c>
      <c r="K21" s="13"/>
      <c r="L21" s="141" t="s">
        <v>180</v>
      </c>
      <c r="M21" s="13"/>
      <c r="N21" s="141">
        <v>0</v>
      </c>
      <c r="O21" s="13"/>
      <c r="P21" s="217" t="s">
        <v>180</v>
      </c>
      <c r="Q21" s="13"/>
      <c r="R21" s="217"/>
      <c r="S21" s="13"/>
      <c r="T21" s="217"/>
      <c r="U21" s="13"/>
      <c r="V21" s="217"/>
      <c r="W21" s="13"/>
      <c r="X21" s="217"/>
      <c r="Y21" s="13"/>
      <c r="Z21" s="217"/>
      <c r="AA21" s="13"/>
      <c r="AB21" s="217"/>
      <c r="AC21" s="13"/>
      <c r="AD21" s="217"/>
      <c r="AE21" s="13"/>
      <c r="AF21" s="217"/>
      <c r="AG21" s="13"/>
      <c r="AH21" s="217"/>
      <c r="AI21" s="13"/>
      <c r="AJ21" s="217"/>
      <c r="AK21" s="13"/>
      <c r="AL21" s="217"/>
      <c r="AM21" s="13"/>
      <c r="AN21" s="217"/>
      <c r="AO21" s="13"/>
      <c r="AP21" s="217"/>
      <c r="AQ21" s="13"/>
      <c r="AR21" s="217"/>
      <c r="AS21" s="13"/>
      <c r="AT21" s="217"/>
      <c r="AU21" s="13"/>
      <c r="AV21" s="217"/>
      <c r="AW21" s="13"/>
      <c r="AX21" s="217"/>
      <c r="AY21" s="13"/>
      <c r="AZ21" s="351"/>
      <c r="BA21" s="13"/>
      <c r="BB21" s="217"/>
      <c r="BC21" s="13"/>
      <c r="BD21" s="217"/>
      <c r="BE21" s="13"/>
      <c r="BF21" s="217"/>
      <c r="BG21" s="13"/>
      <c r="BH21" s="217"/>
      <c r="BI21" s="13"/>
      <c r="BJ21" s="217"/>
      <c r="BK21" s="217"/>
      <c r="BL21" s="217"/>
      <c r="BM21" s="217"/>
      <c r="BN21" s="217"/>
      <c r="BO21" s="217"/>
      <c r="BP21" s="13"/>
      <c r="BQ21" s="13"/>
      <c r="BR21" s="13"/>
      <c r="BS21" s="65"/>
      <c r="BT21" s="13"/>
      <c r="BU21" s="65"/>
      <c r="BV21" s="13"/>
      <c r="BW21" s="65"/>
      <c r="BX21" s="13"/>
      <c r="BY21" s="65"/>
      <c r="BZ21" s="13"/>
      <c r="CA21" s="65"/>
      <c r="CB21" s="13"/>
      <c r="CC21" s="65"/>
      <c r="CD21" s="13"/>
      <c r="CE21" s="13"/>
      <c r="CF21" s="13"/>
      <c r="CG21" s="13"/>
      <c r="CH21" s="13"/>
      <c r="CI21" s="13"/>
      <c r="CJ21" s="13"/>
      <c r="CK21" s="13"/>
      <c r="CL21" s="13"/>
      <c r="CM21" s="13"/>
      <c r="CN21" s="13"/>
      <c r="CO21" s="217"/>
      <c r="CP21" s="13"/>
      <c r="CQ21" s="217"/>
      <c r="CR21" s="13"/>
      <c r="CS21" s="217"/>
      <c r="CT21" s="13"/>
      <c r="CU21" s="217"/>
      <c r="CV21" s="13"/>
      <c r="CW21" s="217"/>
      <c r="CX21" s="13"/>
      <c r="CY21" s="217"/>
      <c r="CZ21" s="13"/>
      <c r="DA21" s="217"/>
      <c r="DB21" s="13"/>
      <c r="DC21" s="217"/>
      <c r="DD21" s="13"/>
      <c r="DE21" s="217"/>
      <c r="DF21" s="13"/>
      <c r="DG21" s="217"/>
      <c r="DH21" s="13"/>
      <c r="DI21" s="217"/>
      <c r="DJ21" s="13"/>
      <c r="DK21" s="217"/>
      <c r="DL21" s="13"/>
      <c r="DM21" s="217"/>
      <c r="DN21" s="13"/>
      <c r="DO21" s="351"/>
      <c r="DP21" s="13"/>
      <c r="DQ21" s="217"/>
      <c r="DR21" s="13"/>
      <c r="DS21" s="217"/>
      <c r="DT21" s="13"/>
      <c r="DU21" s="217"/>
      <c r="DV21" s="13"/>
      <c r="DW21" s="217"/>
      <c r="DX21" s="13"/>
      <c r="DY21" s="217"/>
      <c r="DZ21"/>
      <c r="EA21" s="217"/>
      <c r="EC21" s="217"/>
    </row>
    <row r="22" spans="1:134" ht="13.5" customHeight="1">
      <c r="A22" s="265" t="s">
        <v>795</v>
      </c>
      <c r="B22" s="33"/>
      <c r="C22" s="33"/>
      <c r="D22" s="266">
        <v>4196</v>
      </c>
      <c r="E22" s="33"/>
      <c r="F22" s="266">
        <v>4212</v>
      </c>
      <c r="G22" s="33"/>
      <c r="H22" s="266">
        <v>4276.2879999999996</v>
      </c>
      <c r="I22" s="33"/>
      <c r="J22" s="267">
        <v>4339.0745299999999</v>
      </c>
      <c r="K22" s="33"/>
      <c r="L22" s="267">
        <v>4401.7479000000003</v>
      </c>
      <c r="M22" s="33"/>
      <c r="N22" s="267">
        <v>4466</v>
      </c>
      <c r="O22" s="33"/>
      <c r="P22" s="268">
        <v>4532000</v>
      </c>
      <c r="Q22" s="33"/>
      <c r="R22" s="268">
        <v>4586376.16</v>
      </c>
      <c r="S22" s="33"/>
      <c r="T22" s="268">
        <v>9353000</v>
      </c>
      <c r="U22" s="33"/>
      <c r="V22" s="268">
        <v>9418000</v>
      </c>
      <c r="W22" s="33"/>
      <c r="X22" s="268">
        <v>9493000</v>
      </c>
      <c r="Y22" s="33"/>
      <c r="Z22" s="268">
        <v>9586000</v>
      </c>
      <c r="AA22" s="33"/>
      <c r="AB22" s="268">
        <v>9671000</v>
      </c>
      <c r="AC22" s="33"/>
      <c r="AD22" s="268">
        <f>[17]BS_PT!$L$30</f>
        <v>9721000</v>
      </c>
      <c r="AE22" s="33"/>
      <c r="AF22" s="268">
        <v>9803000</v>
      </c>
      <c r="AG22" s="33"/>
      <c r="AH22" s="268">
        <v>9948000</v>
      </c>
      <c r="AI22" s="33"/>
      <c r="AJ22" s="268">
        <v>10152000</v>
      </c>
      <c r="AK22" s="33"/>
      <c r="AL22" s="268">
        <v>10414000</v>
      </c>
      <c r="AM22" s="33"/>
      <c r="AN22" s="268">
        <v>10003000</v>
      </c>
      <c r="AO22" s="33"/>
      <c r="AP22" s="268">
        <v>10297000</v>
      </c>
      <c r="AQ22" s="33"/>
      <c r="AR22" s="268">
        <v>10597000</v>
      </c>
      <c r="AS22" s="33"/>
      <c r="AT22" s="268">
        <v>10896000</v>
      </c>
      <c r="AU22" s="33"/>
      <c r="AV22" s="268">
        <v>11211000</v>
      </c>
      <c r="AW22" s="33"/>
      <c r="AX22" s="268">
        <v>11534000</v>
      </c>
      <c r="AY22" s="33"/>
      <c r="AZ22" s="338"/>
      <c r="BA22" s="33"/>
      <c r="BB22" s="268">
        <v>12070000</v>
      </c>
      <c r="BC22" s="33"/>
      <c r="BD22" s="268">
        <v>12356000</v>
      </c>
      <c r="BE22" s="33"/>
      <c r="BF22" s="268">
        <v>5740000</v>
      </c>
      <c r="BG22" s="33"/>
      <c r="BH22" s="268">
        <v>5265000</v>
      </c>
      <c r="BI22" s="33"/>
      <c r="BJ22" s="268">
        <v>5405000</v>
      </c>
      <c r="BK22" s="520"/>
      <c r="BL22" s="268">
        <v>40350000</v>
      </c>
      <c r="BM22" s="520"/>
      <c r="BN22" s="268">
        <v>39785000</v>
      </c>
      <c r="BO22" s="520"/>
      <c r="BP22" s="265" t="s">
        <v>796</v>
      </c>
      <c r="BQ22" s="33"/>
      <c r="BR22" s="33"/>
      <c r="BS22" s="266">
        <v>4196</v>
      </c>
      <c r="BT22" s="33"/>
      <c r="BU22" s="266">
        <v>4212</v>
      </c>
      <c r="BV22" s="33"/>
      <c r="BW22" s="266">
        <v>4276.2879999999996</v>
      </c>
      <c r="BX22" s="33"/>
      <c r="BY22" s="266">
        <v>4339.0745299999999</v>
      </c>
      <c r="BZ22" s="33"/>
      <c r="CA22" s="266">
        <v>4401.7479000000003</v>
      </c>
      <c r="CB22" s="33"/>
      <c r="CC22" s="266">
        <v>4466</v>
      </c>
      <c r="CD22" s="33"/>
      <c r="CE22" s="268">
        <v>4532000</v>
      </c>
      <c r="CF22" s="33"/>
      <c r="CG22" s="268">
        <v>4586376.16</v>
      </c>
      <c r="CH22" s="33"/>
      <c r="CI22" s="268">
        <f>T22</f>
        <v>9353000</v>
      </c>
      <c r="CJ22" s="33"/>
      <c r="CK22" s="268">
        <f>V22</f>
        <v>9418000</v>
      </c>
      <c r="CL22" s="33"/>
      <c r="CM22" s="268">
        <f>X22</f>
        <v>9493000</v>
      </c>
      <c r="CN22" s="33"/>
      <c r="CO22" s="268">
        <f>Z22</f>
        <v>9586000</v>
      </c>
      <c r="CP22" s="33"/>
      <c r="CQ22" s="268">
        <f>AB22</f>
        <v>9671000</v>
      </c>
      <c r="CR22" s="33"/>
      <c r="CS22" s="268">
        <f>AD22</f>
        <v>9721000</v>
      </c>
      <c r="CT22" s="33"/>
      <c r="CU22" s="268">
        <f>AF22</f>
        <v>9803000</v>
      </c>
      <c r="CV22" s="33"/>
      <c r="CW22" s="268">
        <f>AH22</f>
        <v>9948000</v>
      </c>
      <c r="CX22" s="33"/>
      <c r="CY22" s="268">
        <f>AJ22</f>
        <v>10152000</v>
      </c>
      <c r="CZ22" s="33"/>
      <c r="DA22" s="268">
        <f>AL22</f>
        <v>10414000</v>
      </c>
      <c r="DB22" s="33"/>
      <c r="DC22" s="268">
        <f>AN22</f>
        <v>10003000</v>
      </c>
      <c r="DD22" s="33"/>
      <c r="DE22" s="268">
        <f>AP22</f>
        <v>10297000</v>
      </c>
      <c r="DF22" s="33"/>
      <c r="DG22" s="268">
        <f>+AR22</f>
        <v>10597000</v>
      </c>
      <c r="DH22" s="33"/>
      <c r="DI22" s="268">
        <f>+AT22</f>
        <v>10896000</v>
      </c>
      <c r="DJ22" s="33"/>
      <c r="DK22" s="268">
        <f>+AV22</f>
        <v>11211000</v>
      </c>
      <c r="DL22" s="33"/>
      <c r="DM22" s="268">
        <f>+AX22</f>
        <v>11534000</v>
      </c>
      <c r="DN22" s="33"/>
      <c r="DO22" s="338"/>
      <c r="DP22" s="33"/>
      <c r="DQ22" s="268">
        <f>+BB22</f>
        <v>12070000</v>
      </c>
      <c r="DR22" s="33"/>
      <c r="DS22" s="268">
        <f>+BD22</f>
        <v>12356000</v>
      </c>
      <c r="DT22" s="33"/>
      <c r="DU22" s="268">
        <f>BF22</f>
        <v>5740000</v>
      </c>
      <c r="DV22" s="33"/>
      <c r="DW22" s="268">
        <f>BH22</f>
        <v>5265000</v>
      </c>
      <c r="DX22" s="33"/>
      <c r="DY22" s="268">
        <f>BJ22</f>
        <v>5405000</v>
      </c>
      <c r="DZ22"/>
      <c r="EA22" s="268">
        <f>BL22</f>
        <v>40350000</v>
      </c>
      <c r="EC22" s="268">
        <f>BN22</f>
        <v>39785000</v>
      </c>
    </row>
    <row r="23" spans="1:134" ht="15" customHeight="1">
      <c r="A23" s="81" t="s">
        <v>799</v>
      </c>
      <c r="B23" s="33"/>
      <c r="C23" s="33"/>
      <c r="D23" s="98">
        <v>4216916</v>
      </c>
      <c r="E23" s="33"/>
      <c r="F23" s="98">
        <v>4131575</v>
      </c>
      <c r="G23" s="33"/>
      <c r="H23" s="98">
        <v>4234292.784</v>
      </c>
      <c r="I23" s="33"/>
      <c r="J23" s="178">
        <v>4592201.9096299997</v>
      </c>
      <c r="K23" s="33"/>
      <c r="L23" s="178">
        <v>4620774.8919899995</v>
      </c>
      <c r="M23" s="33"/>
      <c r="N23" s="178">
        <v>4905137</v>
      </c>
      <c r="O23" s="33"/>
      <c r="P23" s="215">
        <v>5184389000</v>
      </c>
      <c r="Q23" s="33"/>
      <c r="R23" s="215">
        <v>5239610196.7200003</v>
      </c>
      <c r="S23" s="33"/>
      <c r="T23" s="215">
        <v>6570322000</v>
      </c>
      <c r="U23" s="33"/>
      <c r="V23" s="215">
        <v>6963226000</v>
      </c>
      <c r="W23" s="33"/>
      <c r="X23" s="215">
        <v>7557714000</v>
      </c>
      <c r="Y23" s="33"/>
      <c r="Z23" s="215">
        <v>8356699000</v>
      </c>
      <c r="AA23" s="33"/>
      <c r="AB23" s="215">
        <v>8873258000</v>
      </c>
      <c r="AC23" s="33"/>
      <c r="AD23" s="215">
        <f>[17]BS_PT!$L$31</f>
        <v>9339155000</v>
      </c>
      <c r="AE23" s="33"/>
      <c r="AF23" s="215">
        <v>9808743000</v>
      </c>
      <c r="AG23" s="33"/>
      <c r="AH23" s="215">
        <v>9799690000</v>
      </c>
      <c r="AI23" s="33"/>
      <c r="AJ23" s="215">
        <v>10057195000</v>
      </c>
      <c r="AK23" s="33"/>
      <c r="AL23" s="215">
        <v>10286828000</v>
      </c>
      <c r="AM23" s="33"/>
      <c r="AN23" s="215">
        <v>10174381000</v>
      </c>
      <c r="AO23" s="33"/>
      <c r="AP23" s="215">
        <v>10119266000</v>
      </c>
      <c r="AQ23" s="33"/>
      <c r="AR23" s="215">
        <v>10981911000</v>
      </c>
      <c r="AS23" s="33"/>
      <c r="AT23" s="215">
        <v>11047224000</v>
      </c>
      <c r="AU23" s="33"/>
      <c r="AV23" s="215">
        <v>11099316000</v>
      </c>
      <c r="AW23" s="33"/>
      <c r="AX23" s="215">
        <v>11844837000</v>
      </c>
      <c r="AY23" s="33"/>
      <c r="AZ23" s="337"/>
      <c r="BA23" s="33"/>
      <c r="BB23" s="215">
        <v>12206285000</v>
      </c>
      <c r="BC23" s="33"/>
      <c r="BD23" s="215">
        <v>12661917000</v>
      </c>
      <c r="BE23" s="33"/>
      <c r="BF23" s="215">
        <v>13179348000</v>
      </c>
      <c r="BG23" s="33"/>
      <c r="BH23" s="215">
        <v>13517402000</v>
      </c>
      <c r="BI23" s="33"/>
      <c r="BJ23" s="215">
        <v>14134280000</v>
      </c>
      <c r="BK23" s="520"/>
      <c r="BL23" s="215">
        <v>14647266000</v>
      </c>
      <c r="BM23" s="520"/>
      <c r="BN23" s="215">
        <v>15184815000</v>
      </c>
      <c r="BO23" s="520"/>
      <c r="BP23" s="81" t="s">
        <v>800</v>
      </c>
      <c r="BQ23" s="33"/>
      <c r="BR23" s="33"/>
      <c r="BS23" s="98">
        <v>4216916</v>
      </c>
      <c r="BT23" s="33"/>
      <c r="BU23" s="98">
        <v>4131575</v>
      </c>
      <c r="BV23" s="33"/>
      <c r="BW23" s="98">
        <v>4234292.784</v>
      </c>
      <c r="BX23" s="33"/>
      <c r="BY23" s="98">
        <v>4592201.9096299997</v>
      </c>
      <c r="BZ23" s="33"/>
      <c r="CA23" s="98">
        <v>4620774.8919899995</v>
      </c>
      <c r="CB23" s="33"/>
      <c r="CC23" s="98">
        <v>4905137</v>
      </c>
      <c r="CD23" s="33"/>
      <c r="CE23" s="215">
        <v>5184389000</v>
      </c>
      <c r="CF23" s="33"/>
      <c r="CG23" s="215">
        <v>5239610196.7200003</v>
      </c>
      <c r="CH23" s="33"/>
      <c r="CI23" s="215">
        <f>T23</f>
        <v>6570322000</v>
      </c>
      <c r="CJ23" s="33"/>
      <c r="CK23" s="215">
        <f>V23</f>
        <v>6963226000</v>
      </c>
      <c r="CL23" s="33"/>
      <c r="CM23" s="215">
        <f>X23</f>
        <v>7557714000</v>
      </c>
      <c r="CN23" s="33"/>
      <c r="CO23" s="215">
        <f>Z23</f>
        <v>8356699000</v>
      </c>
      <c r="CP23" s="33"/>
      <c r="CQ23" s="215">
        <f>AB23</f>
        <v>8873258000</v>
      </c>
      <c r="CR23" s="33"/>
      <c r="CS23" s="215">
        <f>AD23</f>
        <v>9339155000</v>
      </c>
      <c r="CT23" s="33"/>
      <c r="CU23" s="215">
        <f>AF23</f>
        <v>9808743000</v>
      </c>
      <c r="CV23" s="33"/>
      <c r="CW23" s="215">
        <f>AH23</f>
        <v>9799690000</v>
      </c>
      <c r="CX23" s="33"/>
      <c r="CY23" s="215">
        <f>AJ23</f>
        <v>10057195000</v>
      </c>
      <c r="CZ23" s="33"/>
      <c r="DA23" s="215">
        <f>AL23</f>
        <v>10286828000</v>
      </c>
      <c r="DB23" s="33"/>
      <c r="DC23" s="215">
        <f>AN23</f>
        <v>10174381000</v>
      </c>
      <c r="DD23" s="33"/>
      <c r="DE23" s="215">
        <f>AP23</f>
        <v>10119266000</v>
      </c>
      <c r="DF23" s="33"/>
      <c r="DG23" s="215">
        <f>+AR23</f>
        <v>10981911000</v>
      </c>
      <c r="DH23" s="33"/>
      <c r="DI23" s="215">
        <f>+AT23</f>
        <v>11047224000</v>
      </c>
      <c r="DJ23" s="33"/>
      <c r="DK23" s="215">
        <f>+AV23</f>
        <v>11099316000</v>
      </c>
      <c r="DL23" s="33"/>
      <c r="DM23" s="215">
        <f>+AX23</f>
        <v>11844837000</v>
      </c>
      <c r="DN23" s="33"/>
      <c r="DO23" s="337"/>
      <c r="DP23" s="33"/>
      <c r="DQ23" s="215">
        <f>+BB23</f>
        <v>12206285000</v>
      </c>
      <c r="DR23" s="33"/>
      <c r="DS23" s="215">
        <f>+BD23</f>
        <v>12661917000</v>
      </c>
      <c r="DT23" s="33"/>
      <c r="DU23" s="215">
        <f>BF23</f>
        <v>13179348000</v>
      </c>
      <c r="DV23" s="33"/>
      <c r="DW23" s="215">
        <f>BH23</f>
        <v>13517402000</v>
      </c>
      <c r="DX23" s="33"/>
      <c r="DY23" s="215">
        <f>BJ23</f>
        <v>14134280000</v>
      </c>
      <c r="DZ23"/>
      <c r="EA23" s="215">
        <f>BL23</f>
        <v>14647266000</v>
      </c>
      <c r="EC23" s="215">
        <f>BN23</f>
        <v>15184815000</v>
      </c>
    </row>
    <row r="24" spans="1:134" ht="13.5" customHeight="1">
      <c r="A24" s="265" t="s">
        <v>901</v>
      </c>
      <c r="B24" s="33"/>
      <c r="C24" s="33"/>
      <c r="D24" s="266"/>
      <c r="E24" s="33"/>
      <c r="F24" s="266">
        <v>7848</v>
      </c>
      <c r="G24" s="33"/>
      <c r="H24" s="266">
        <v>14358.337</v>
      </c>
      <c r="I24" s="33"/>
      <c r="J24" s="267">
        <v>29853.01873</v>
      </c>
      <c r="K24" s="33"/>
      <c r="L24" s="267">
        <v>32862.813269999999</v>
      </c>
      <c r="M24" s="33"/>
      <c r="N24" s="267">
        <v>26762</v>
      </c>
      <c r="O24" s="33"/>
      <c r="P24" s="268">
        <v>56601000</v>
      </c>
      <c r="Q24" s="33"/>
      <c r="R24" s="268">
        <v>44107164.640000001</v>
      </c>
      <c r="S24" s="33"/>
      <c r="T24" s="268">
        <v>175402000</v>
      </c>
      <c r="U24" s="33"/>
      <c r="V24" s="268">
        <v>177590000</v>
      </c>
      <c r="W24" s="33"/>
      <c r="X24" s="268">
        <v>195116000</v>
      </c>
      <c r="Y24" s="33"/>
      <c r="Z24" s="268">
        <v>157169000</v>
      </c>
      <c r="AA24" s="33"/>
      <c r="AB24" s="268">
        <v>200002000</v>
      </c>
      <c r="AC24" s="33"/>
      <c r="AD24" s="268">
        <f>[17]BS_PT!$L$38</f>
        <v>138941000</v>
      </c>
      <c r="AE24" s="33"/>
      <c r="AF24" s="268">
        <v>0</v>
      </c>
      <c r="AG24" s="33"/>
      <c r="AH24" s="268">
        <v>0</v>
      </c>
      <c r="AI24" s="33"/>
      <c r="AJ24" s="268">
        <v>0</v>
      </c>
      <c r="AK24" s="33"/>
      <c r="AL24" s="268">
        <v>0</v>
      </c>
      <c r="AM24" s="33"/>
      <c r="AN24" s="268">
        <v>0</v>
      </c>
      <c r="AO24" s="33"/>
      <c r="AP24" s="268">
        <v>0</v>
      </c>
      <c r="AQ24" s="33"/>
      <c r="AR24" s="268">
        <v>0</v>
      </c>
      <c r="AS24" s="33"/>
      <c r="AT24" s="268">
        <v>0</v>
      </c>
      <c r="AU24" s="33"/>
      <c r="AV24" s="268">
        <v>0</v>
      </c>
      <c r="AW24" s="33"/>
      <c r="AX24" s="268">
        <v>0</v>
      </c>
      <c r="AY24" s="33"/>
      <c r="AZ24" s="338"/>
      <c r="BA24" s="33"/>
      <c r="BB24" s="268"/>
      <c r="BC24" s="33"/>
      <c r="BD24" s="268"/>
      <c r="BE24" s="33"/>
      <c r="BF24" s="268">
        <v>0</v>
      </c>
      <c r="BG24" s="33"/>
      <c r="BH24" s="268">
        <v>0</v>
      </c>
      <c r="BI24" s="33"/>
      <c r="BJ24" s="268">
        <v>0</v>
      </c>
      <c r="BK24" s="520"/>
      <c r="BL24" s="268">
        <v>0</v>
      </c>
      <c r="BM24" s="520"/>
      <c r="BN24" s="268">
        <v>0</v>
      </c>
      <c r="BO24" s="520"/>
      <c r="BP24" s="265" t="s">
        <v>600</v>
      </c>
      <c r="BQ24" s="33"/>
      <c r="BR24" s="33"/>
      <c r="BS24" s="266"/>
      <c r="BT24" s="33"/>
      <c r="BU24" s="266">
        <v>7848</v>
      </c>
      <c r="BV24" s="33"/>
      <c r="BW24" s="266">
        <v>14358.337</v>
      </c>
      <c r="BX24" s="33"/>
      <c r="BY24" s="266">
        <v>29853.01873</v>
      </c>
      <c r="BZ24" s="33"/>
      <c r="CA24" s="266">
        <v>32862.813269999999</v>
      </c>
      <c r="CB24" s="33"/>
      <c r="CC24" s="266">
        <v>26762</v>
      </c>
      <c r="CD24" s="33"/>
      <c r="CE24" s="268">
        <v>56601000</v>
      </c>
      <c r="CF24" s="33"/>
      <c r="CG24" s="268">
        <v>44107164.640000001</v>
      </c>
      <c r="CH24" s="33"/>
      <c r="CI24" s="268">
        <f>T24</f>
        <v>175402000</v>
      </c>
      <c r="CJ24" s="33"/>
      <c r="CK24" s="268">
        <f>V24</f>
        <v>177590000</v>
      </c>
      <c r="CL24" s="33"/>
      <c r="CM24" s="268">
        <f>X24</f>
        <v>195116000</v>
      </c>
      <c r="CN24" s="33"/>
      <c r="CO24" s="268">
        <f>Z24</f>
        <v>157169000</v>
      </c>
      <c r="CP24" s="33"/>
      <c r="CQ24" s="268">
        <f>AB24</f>
        <v>200002000</v>
      </c>
      <c r="CR24" s="33"/>
      <c r="CS24" s="268">
        <f>AD24</f>
        <v>138941000</v>
      </c>
      <c r="CT24" s="33"/>
      <c r="CU24" s="268">
        <f>AF24</f>
        <v>0</v>
      </c>
      <c r="CV24" s="33"/>
      <c r="CW24" s="268">
        <f>AH24</f>
        <v>0</v>
      </c>
      <c r="CX24" s="33"/>
      <c r="CY24" s="268">
        <f>AJ24</f>
        <v>0</v>
      </c>
      <c r="CZ24" s="33"/>
      <c r="DA24" s="268">
        <f>AL24</f>
        <v>0</v>
      </c>
      <c r="DB24" s="33"/>
      <c r="DC24" s="268">
        <f>AN24</f>
        <v>0</v>
      </c>
      <c r="DD24" s="33"/>
      <c r="DE24" s="268">
        <f>AP24</f>
        <v>0</v>
      </c>
      <c r="DF24" s="33"/>
      <c r="DG24" s="268">
        <f>+AR24</f>
        <v>0</v>
      </c>
      <c r="DH24" s="33"/>
      <c r="DI24" s="268">
        <f>+AT24</f>
        <v>0</v>
      </c>
      <c r="DJ24" s="33"/>
      <c r="DK24" s="268">
        <f>+AV24</f>
        <v>0</v>
      </c>
      <c r="DL24" s="33"/>
      <c r="DM24" s="268">
        <f>+AX24</f>
        <v>0</v>
      </c>
      <c r="DN24" s="33"/>
      <c r="DO24" s="338"/>
      <c r="DP24" s="33"/>
      <c r="DQ24" s="268">
        <f>+BB24</f>
        <v>0</v>
      </c>
      <c r="DR24" s="33"/>
      <c r="DS24" s="268">
        <f>+BD24</f>
        <v>0</v>
      </c>
      <c r="DT24" s="33"/>
      <c r="DU24" s="268">
        <f>BF24</f>
        <v>0</v>
      </c>
      <c r="DV24" s="33"/>
      <c r="DW24" s="268">
        <f>BH24</f>
        <v>0</v>
      </c>
      <c r="DX24" s="33"/>
      <c r="DY24" s="268">
        <f>BJ24</f>
        <v>0</v>
      </c>
      <c r="DZ24"/>
      <c r="EA24" s="268">
        <f>BL24</f>
        <v>0</v>
      </c>
      <c r="EC24" s="268">
        <f>BN24</f>
        <v>0</v>
      </c>
    </row>
    <row r="25" spans="1:134" ht="15" customHeight="1">
      <c r="A25" s="81" t="s">
        <v>817</v>
      </c>
      <c r="B25" s="33"/>
      <c r="C25" s="33"/>
      <c r="D25" s="98">
        <v>145</v>
      </c>
      <c r="E25" s="33"/>
      <c r="F25" s="98">
        <v>0</v>
      </c>
      <c r="G25" s="33"/>
      <c r="H25" s="98">
        <v>0</v>
      </c>
      <c r="I25" s="33"/>
      <c r="J25" s="178">
        <v>0</v>
      </c>
      <c r="K25" s="33"/>
      <c r="L25" s="178">
        <v>0</v>
      </c>
      <c r="M25" s="33"/>
      <c r="N25" s="178">
        <v>0</v>
      </c>
      <c r="O25" s="33"/>
      <c r="P25" s="216" t="s">
        <v>180</v>
      </c>
      <c r="Q25" s="33"/>
      <c r="R25" s="216">
        <v>0</v>
      </c>
      <c r="S25" s="33"/>
      <c r="T25" s="216">
        <v>0</v>
      </c>
      <c r="U25" s="33"/>
      <c r="V25" s="216">
        <v>0</v>
      </c>
      <c r="W25" s="33"/>
      <c r="X25" s="216">
        <v>0</v>
      </c>
      <c r="Y25" s="33"/>
      <c r="Z25" s="216"/>
      <c r="AA25" s="33"/>
      <c r="AB25" s="216"/>
      <c r="AC25" s="33"/>
      <c r="AD25" s="292">
        <v>0</v>
      </c>
      <c r="AE25" s="33"/>
      <c r="AF25" s="292">
        <v>0</v>
      </c>
      <c r="AG25" s="33"/>
      <c r="AH25" s="292">
        <v>0</v>
      </c>
      <c r="AI25" s="33"/>
      <c r="AJ25" s="292">
        <v>0</v>
      </c>
      <c r="AK25" s="33"/>
      <c r="AL25" s="292">
        <v>0</v>
      </c>
      <c r="AM25" s="33"/>
      <c r="AN25" s="292">
        <v>0</v>
      </c>
      <c r="AO25" s="33"/>
      <c r="AP25" s="292">
        <v>0</v>
      </c>
      <c r="AQ25" s="33"/>
      <c r="AR25" s="292">
        <v>0</v>
      </c>
      <c r="AS25" s="33"/>
      <c r="AT25" s="292">
        <v>0</v>
      </c>
      <c r="AU25" s="33"/>
      <c r="AV25" s="292">
        <v>11143000</v>
      </c>
      <c r="AW25" s="33"/>
      <c r="AX25" s="292">
        <v>0</v>
      </c>
      <c r="AY25" s="33"/>
      <c r="AZ25" s="347"/>
      <c r="BA25" s="33"/>
      <c r="BB25" s="292">
        <v>0</v>
      </c>
      <c r="BC25" s="33"/>
      <c r="BD25" s="292">
        <v>0</v>
      </c>
      <c r="BE25" s="33"/>
      <c r="BF25" s="292">
        <v>1000</v>
      </c>
      <c r="BG25" s="33"/>
      <c r="BH25" s="292">
        <v>0</v>
      </c>
      <c r="BI25" s="33"/>
      <c r="BJ25" s="292">
        <v>0</v>
      </c>
      <c r="BK25" s="524"/>
      <c r="BL25" s="292">
        <v>0</v>
      </c>
      <c r="BM25" s="524"/>
      <c r="BN25" s="292">
        <v>0</v>
      </c>
      <c r="BO25" s="524"/>
      <c r="BP25" s="81" t="s">
        <v>818</v>
      </c>
      <c r="BQ25" s="33"/>
      <c r="BR25" s="33"/>
      <c r="BS25" s="98">
        <v>145</v>
      </c>
      <c r="BT25" s="33"/>
      <c r="BU25" s="98">
        <v>0</v>
      </c>
      <c r="BV25" s="33"/>
      <c r="BW25" s="98">
        <v>0</v>
      </c>
      <c r="BX25" s="33"/>
      <c r="BY25" s="98">
        <v>0</v>
      </c>
      <c r="BZ25" s="33"/>
      <c r="CA25" s="98">
        <v>0</v>
      </c>
      <c r="CB25" s="33"/>
      <c r="CC25" s="98">
        <v>0</v>
      </c>
      <c r="CD25" s="33"/>
      <c r="CE25" s="216" t="s">
        <v>180</v>
      </c>
      <c r="CF25" s="33"/>
      <c r="CG25" s="216">
        <v>0</v>
      </c>
      <c r="CH25" s="33"/>
      <c r="CI25" s="216">
        <f>T25</f>
        <v>0</v>
      </c>
      <c r="CJ25" s="33"/>
      <c r="CK25" s="216">
        <f>V25</f>
        <v>0</v>
      </c>
      <c r="CL25" s="33"/>
      <c r="CM25" s="216">
        <f>X25</f>
        <v>0</v>
      </c>
      <c r="CN25" s="33"/>
      <c r="CO25" s="216">
        <f>Z25</f>
        <v>0</v>
      </c>
      <c r="CP25" s="33"/>
      <c r="CQ25" s="216">
        <f>AB25</f>
        <v>0</v>
      </c>
      <c r="CR25" s="33"/>
      <c r="CS25" s="293">
        <f>AD25</f>
        <v>0</v>
      </c>
      <c r="CT25" s="33"/>
      <c r="CU25" s="293">
        <f>AF25</f>
        <v>0</v>
      </c>
      <c r="CV25" s="33"/>
      <c r="CW25" s="293">
        <f>AH25</f>
        <v>0</v>
      </c>
      <c r="CX25" s="33"/>
      <c r="CY25" s="293">
        <f>AJ25</f>
        <v>0</v>
      </c>
      <c r="CZ25" s="33"/>
      <c r="DA25" s="293">
        <f>AL25</f>
        <v>0</v>
      </c>
      <c r="DB25" s="33"/>
      <c r="DC25" s="293">
        <f>AN25</f>
        <v>0</v>
      </c>
      <c r="DD25" s="33"/>
      <c r="DE25" s="293">
        <f>AP25</f>
        <v>0</v>
      </c>
      <c r="DF25" s="33"/>
      <c r="DG25" s="293">
        <f>+AR25</f>
        <v>0</v>
      </c>
      <c r="DH25" s="33"/>
      <c r="DI25" s="293">
        <f>+AT25</f>
        <v>0</v>
      </c>
      <c r="DJ25" s="33"/>
      <c r="DK25" s="293">
        <f>+AV25</f>
        <v>11143000</v>
      </c>
      <c r="DL25" s="33"/>
      <c r="DM25" s="293">
        <f>+AX25</f>
        <v>0</v>
      </c>
      <c r="DN25" s="33"/>
      <c r="DO25" s="347"/>
      <c r="DP25" s="33"/>
      <c r="DQ25" s="293">
        <f>+BB25</f>
        <v>0</v>
      </c>
      <c r="DR25" s="33"/>
      <c r="DS25" s="293">
        <f>+BD25</f>
        <v>0</v>
      </c>
      <c r="DT25" s="33"/>
      <c r="DU25" s="292">
        <f>BF25</f>
        <v>1000</v>
      </c>
      <c r="DV25" s="33"/>
      <c r="DW25" s="292">
        <f>BH25</f>
        <v>0</v>
      </c>
      <c r="DX25" s="33"/>
      <c r="DY25" s="292">
        <f>BJ25</f>
        <v>0</v>
      </c>
      <c r="DZ25"/>
      <c r="EA25" s="292">
        <f>BL25</f>
        <v>0</v>
      </c>
      <c r="EC25" s="292">
        <f>BN25</f>
        <v>0</v>
      </c>
      <c r="ED25" s="431"/>
    </row>
    <row r="26" spans="1:134" ht="13.5" customHeight="1">
      <c r="A26" s="265" t="s">
        <v>819</v>
      </c>
      <c r="B26" s="33"/>
      <c r="C26" s="33"/>
      <c r="D26" s="266">
        <v>26</v>
      </c>
      <c r="E26" s="33"/>
      <c r="F26" s="266">
        <v>26</v>
      </c>
      <c r="G26" s="33"/>
      <c r="H26" s="266">
        <v>26.032</v>
      </c>
      <c r="I26" s="33"/>
      <c r="J26" s="267">
        <v>26.03201</v>
      </c>
      <c r="K26" s="33"/>
      <c r="L26" s="267">
        <v>26.03201</v>
      </c>
      <c r="M26" s="33"/>
      <c r="N26" s="267">
        <v>0</v>
      </c>
      <c r="O26" s="33"/>
      <c r="P26" s="268" t="s">
        <v>180</v>
      </c>
      <c r="Q26" s="33"/>
      <c r="R26" s="268">
        <v>0</v>
      </c>
      <c r="S26" s="33"/>
      <c r="T26" s="268">
        <v>0</v>
      </c>
      <c r="U26" s="33"/>
      <c r="V26" s="268">
        <v>0</v>
      </c>
      <c r="W26" s="33"/>
      <c r="X26" s="268">
        <v>0</v>
      </c>
      <c r="Y26" s="33"/>
      <c r="Z26" s="268"/>
      <c r="AA26" s="33"/>
      <c r="AB26" s="268"/>
      <c r="AC26" s="33"/>
      <c r="AD26" s="268">
        <v>0</v>
      </c>
      <c r="AE26" s="33"/>
      <c r="AF26" s="268">
        <v>0</v>
      </c>
      <c r="AG26" s="33"/>
      <c r="AH26" s="268">
        <v>0</v>
      </c>
      <c r="AI26" s="33"/>
      <c r="AJ26" s="268">
        <v>0</v>
      </c>
      <c r="AK26" s="33"/>
      <c r="AL26" s="268">
        <v>0</v>
      </c>
      <c r="AM26" s="33"/>
      <c r="AN26" s="268">
        <v>0</v>
      </c>
      <c r="AO26" s="33"/>
      <c r="AP26" s="268">
        <v>0</v>
      </c>
      <c r="AQ26" s="33"/>
      <c r="AR26" s="268">
        <v>0</v>
      </c>
      <c r="AS26" s="33"/>
      <c r="AT26" s="268">
        <v>0</v>
      </c>
      <c r="AU26" s="33"/>
      <c r="AV26" s="268">
        <v>0</v>
      </c>
      <c r="AW26" s="33"/>
      <c r="AX26" s="268">
        <v>0</v>
      </c>
      <c r="AY26" s="33"/>
      <c r="AZ26" s="338"/>
      <c r="BA26" s="33"/>
      <c r="BB26" s="268">
        <v>0</v>
      </c>
      <c r="BC26" s="33"/>
      <c r="BD26" s="268">
        <v>0</v>
      </c>
      <c r="BE26" s="33"/>
      <c r="BF26" s="268">
        <v>0</v>
      </c>
      <c r="BG26" s="33"/>
      <c r="BH26" s="268">
        <v>0</v>
      </c>
      <c r="BI26" s="33"/>
      <c r="BJ26" s="268">
        <v>0</v>
      </c>
      <c r="BK26" s="520"/>
      <c r="BL26" s="268">
        <v>0</v>
      </c>
      <c r="BM26" s="520"/>
      <c r="BN26" s="268">
        <v>0</v>
      </c>
      <c r="BO26" s="520"/>
      <c r="BP26" s="265" t="s">
        <v>802</v>
      </c>
      <c r="BQ26" s="33"/>
      <c r="BR26" s="33"/>
      <c r="BS26" s="266">
        <v>26</v>
      </c>
      <c r="BT26" s="33"/>
      <c r="BU26" s="266">
        <v>26</v>
      </c>
      <c r="BV26" s="33"/>
      <c r="BW26" s="266">
        <v>26.032</v>
      </c>
      <c r="BX26" s="33"/>
      <c r="BY26" s="266">
        <v>26.03201</v>
      </c>
      <c r="BZ26" s="33"/>
      <c r="CA26" s="266">
        <v>26.03201</v>
      </c>
      <c r="CB26" s="33"/>
      <c r="CC26" s="266">
        <v>0</v>
      </c>
      <c r="CD26" s="33"/>
      <c r="CE26" s="268" t="s">
        <v>180</v>
      </c>
      <c r="CF26" s="33"/>
      <c r="CG26" s="268">
        <v>0</v>
      </c>
      <c r="CH26" s="33"/>
      <c r="CI26" s="268">
        <f>T26</f>
        <v>0</v>
      </c>
      <c r="CJ26" s="33"/>
      <c r="CK26" s="268">
        <f>V26</f>
        <v>0</v>
      </c>
      <c r="CL26" s="33"/>
      <c r="CM26" s="268">
        <f>X26</f>
        <v>0</v>
      </c>
      <c r="CN26" s="33"/>
      <c r="CO26" s="268">
        <f>Z26</f>
        <v>0</v>
      </c>
      <c r="CP26" s="33"/>
      <c r="CQ26" s="268">
        <f>AB26</f>
        <v>0</v>
      </c>
      <c r="CR26" s="33"/>
      <c r="CS26" s="268">
        <f>AD26</f>
        <v>0</v>
      </c>
      <c r="CT26" s="33"/>
      <c r="CU26" s="268">
        <f>AF26</f>
        <v>0</v>
      </c>
      <c r="CV26" s="33"/>
      <c r="CW26" s="268">
        <f>AH26</f>
        <v>0</v>
      </c>
      <c r="CX26" s="33"/>
      <c r="CY26" s="268">
        <f>AJ26</f>
        <v>0</v>
      </c>
      <c r="CZ26" s="33"/>
      <c r="DA26" s="268">
        <f>AL26</f>
        <v>0</v>
      </c>
      <c r="DB26" s="33"/>
      <c r="DC26" s="268">
        <f>AN26</f>
        <v>0</v>
      </c>
      <c r="DD26" s="33"/>
      <c r="DE26" s="268">
        <f>AP26</f>
        <v>0</v>
      </c>
      <c r="DF26" s="33"/>
      <c r="DG26" s="268">
        <f>+AR26</f>
        <v>0</v>
      </c>
      <c r="DH26" s="33"/>
      <c r="DI26" s="268">
        <f>+AT26</f>
        <v>0</v>
      </c>
      <c r="DJ26" s="33"/>
      <c r="DK26" s="268">
        <f>+AV26</f>
        <v>0</v>
      </c>
      <c r="DL26" s="33"/>
      <c r="DM26" s="268">
        <f>+AX26</f>
        <v>0</v>
      </c>
      <c r="DN26" s="33"/>
      <c r="DO26" s="338"/>
      <c r="DP26" s="33"/>
      <c r="DQ26" s="268">
        <f>+BB26</f>
        <v>0</v>
      </c>
      <c r="DR26" s="33"/>
      <c r="DS26" s="268">
        <f>+BD26</f>
        <v>0</v>
      </c>
      <c r="DT26" s="33"/>
      <c r="DU26" s="268">
        <f>BF26</f>
        <v>0</v>
      </c>
      <c r="DV26" s="33"/>
      <c r="DW26" s="268">
        <f>BH26</f>
        <v>0</v>
      </c>
      <c r="DX26" s="33"/>
      <c r="DY26" s="268">
        <f>BJ26</f>
        <v>0</v>
      </c>
      <c r="DZ26"/>
      <c r="EA26" s="268">
        <f>BL26</f>
        <v>0</v>
      </c>
      <c r="EC26" s="268">
        <f>BN26</f>
        <v>0</v>
      </c>
      <c r="ED26" s="431"/>
    </row>
    <row r="27" spans="1:134" ht="15" customHeight="1">
      <c r="A27" s="81" t="s">
        <v>820</v>
      </c>
      <c r="B27" s="33"/>
      <c r="C27" s="33"/>
      <c r="D27" s="98">
        <v>1799801</v>
      </c>
      <c r="E27" s="33"/>
      <c r="F27" s="98">
        <v>1865233</v>
      </c>
      <c r="G27" s="33"/>
      <c r="H27" s="98">
        <v>1858934.213</v>
      </c>
      <c r="I27" s="33"/>
      <c r="J27" s="178">
        <v>1918429.5245899998</v>
      </c>
      <c r="K27" s="33"/>
      <c r="L27" s="178">
        <v>1985878</v>
      </c>
      <c r="M27" s="33"/>
      <c r="N27" s="178">
        <v>2009978</v>
      </c>
      <c r="O27" s="33"/>
      <c r="P27" s="215">
        <v>2114274000</v>
      </c>
      <c r="Q27" s="33"/>
      <c r="R27" s="215">
        <v>2167409433.9499998</v>
      </c>
      <c r="S27" s="33"/>
      <c r="T27" s="215">
        <v>2145237000</v>
      </c>
      <c r="U27" s="33"/>
      <c r="V27" s="215">
        <v>2314905000</v>
      </c>
      <c r="W27" s="33"/>
      <c r="X27" s="215">
        <v>2511421000</v>
      </c>
      <c r="Y27" s="33"/>
      <c r="Z27" s="215">
        <v>2952878000</v>
      </c>
      <c r="AA27" s="33"/>
      <c r="AB27" s="215">
        <v>3047760000</v>
      </c>
      <c r="AC27" s="33"/>
      <c r="AD27" s="215">
        <f>[17]BS_PT!$Q$35</f>
        <v>3154124000</v>
      </c>
      <c r="AE27" s="33"/>
      <c r="AF27" s="215">
        <v>3290931000</v>
      </c>
      <c r="AG27" s="33"/>
      <c r="AH27" s="215">
        <v>3436678000</v>
      </c>
      <c r="AI27" s="33"/>
      <c r="AJ27" s="215">
        <v>3567561000</v>
      </c>
      <c r="AK27" s="33"/>
      <c r="AL27" s="215">
        <v>3669862000</v>
      </c>
      <c r="AM27" s="33"/>
      <c r="AN27" s="215">
        <v>3689419000</v>
      </c>
      <c r="AO27" s="33"/>
      <c r="AP27" s="215">
        <v>3611309000</v>
      </c>
      <c r="AQ27" s="33"/>
      <c r="AR27" s="215">
        <v>3749486000</v>
      </c>
      <c r="AS27" s="33"/>
      <c r="AT27" s="215">
        <v>3625968000</v>
      </c>
      <c r="AU27" s="33"/>
      <c r="AV27" s="215">
        <v>3514893000</v>
      </c>
      <c r="AW27" s="33"/>
      <c r="AX27" s="215">
        <v>3573254000</v>
      </c>
      <c r="AY27" s="33"/>
      <c r="AZ27" s="337"/>
      <c r="BA27" s="33"/>
      <c r="BB27" s="215">
        <v>3628220000</v>
      </c>
      <c r="BC27" s="33"/>
      <c r="BD27" s="215">
        <v>3705524000</v>
      </c>
      <c r="BE27" s="33"/>
      <c r="BF27" s="215">
        <v>3592248000</v>
      </c>
      <c r="BG27" s="33"/>
      <c r="BH27" s="215">
        <v>3762365000</v>
      </c>
      <c r="BI27" s="33"/>
      <c r="BJ27" s="215">
        <v>3549520000</v>
      </c>
      <c r="BK27" s="520"/>
      <c r="BL27" s="215">
        <v>3115536000</v>
      </c>
      <c r="BM27" s="520"/>
      <c r="BN27" s="215">
        <v>3115984000</v>
      </c>
      <c r="BO27" s="520"/>
      <c r="BP27" s="81" t="s">
        <v>821</v>
      </c>
      <c r="BQ27" s="33"/>
      <c r="BR27" s="33"/>
      <c r="BS27" s="98">
        <v>1799801</v>
      </c>
      <c r="BT27" s="33"/>
      <c r="BU27" s="98">
        <v>1865233</v>
      </c>
      <c r="BV27" s="33"/>
      <c r="BW27" s="98">
        <v>1858934.213</v>
      </c>
      <c r="BX27" s="33"/>
      <c r="BY27" s="98">
        <v>1918429.5245899998</v>
      </c>
      <c r="BZ27" s="33"/>
      <c r="CA27" s="98">
        <v>1985878</v>
      </c>
      <c r="CB27" s="33"/>
      <c r="CC27" s="98">
        <v>2009978</v>
      </c>
      <c r="CD27" s="33"/>
      <c r="CE27" s="215">
        <v>2114274000</v>
      </c>
      <c r="CF27" s="33"/>
      <c r="CG27" s="215">
        <v>2167409433.9499998</v>
      </c>
      <c r="CH27" s="33"/>
      <c r="CI27" s="215">
        <f>T27</f>
        <v>2145237000</v>
      </c>
      <c r="CJ27" s="33"/>
      <c r="CK27" s="215">
        <f>V27</f>
        <v>2314905000</v>
      </c>
      <c r="CL27" s="33"/>
      <c r="CM27" s="215">
        <f>X27</f>
        <v>2511421000</v>
      </c>
      <c r="CN27" s="33"/>
      <c r="CO27" s="215">
        <f>Z27</f>
        <v>2952878000</v>
      </c>
      <c r="CP27" s="33"/>
      <c r="CQ27" s="215">
        <f>AB27</f>
        <v>3047760000</v>
      </c>
      <c r="CR27" s="33"/>
      <c r="CS27" s="215">
        <f>AD27</f>
        <v>3154124000</v>
      </c>
      <c r="CT27" s="33"/>
      <c r="CU27" s="215">
        <f>AF27</f>
        <v>3290931000</v>
      </c>
      <c r="CV27" s="33"/>
      <c r="CW27" s="215">
        <f>AH27</f>
        <v>3436678000</v>
      </c>
      <c r="CX27" s="33"/>
      <c r="CY27" s="215">
        <f>AJ27</f>
        <v>3567561000</v>
      </c>
      <c r="CZ27" s="33"/>
      <c r="DA27" s="215">
        <f>AL27</f>
        <v>3669862000</v>
      </c>
      <c r="DB27" s="33"/>
      <c r="DC27" s="215">
        <f>AN27</f>
        <v>3689419000</v>
      </c>
      <c r="DD27" s="33"/>
      <c r="DE27" s="215">
        <f>AP27</f>
        <v>3611309000</v>
      </c>
      <c r="DF27" s="33"/>
      <c r="DG27" s="215">
        <f>+AR27</f>
        <v>3749486000</v>
      </c>
      <c r="DH27" s="33"/>
      <c r="DI27" s="215">
        <f>+AT27</f>
        <v>3625968000</v>
      </c>
      <c r="DJ27" s="33"/>
      <c r="DK27" s="215">
        <f>+AV27</f>
        <v>3514893000</v>
      </c>
      <c r="DL27" s="33"/>
      <c r="DM27" s="215">
        <f>+AX27</f>
        <v>3573254000</v>
      </c>
      <c r="DN27" s="33"/>
      <c r="DO27" s="337"/>
      <c r="DP27" s="33"/>
      <c r="DQ27" s="215">
        <f>+BB27</f>
        <v>3628220000</v>
      </c>
      <c r="DR27" s="33"/>
      <c r="DS27" s="215">
        <f>+BD27</f>
        <v>3705524000</v>
      </c>
      <c r="DT27" s="33"/>
      <c r="DU27" s="215">
        <f>BF27</f>
        <v>3592248000</v>
      </c>
      <c r="DV27" s="33"/>
      <c r="DW27" s="215">
        <f>BH27</f>
        <v>3762365000</v>
      </c>
      <c r="DX27" s="33"/>
      <c r="DY27" s="215">
        <f>BJ27</f>
        <v>3549520000</v>
      </c>
      <c r="DZ27"/>
      <c r="EA27" s="215">
        <f>BL27</f>
        <v>3115536000</v>
      </c>
      <c r="EC27" s="215">
        <f>BN27</f>
        <v>3115984000</v>
      </c>
      <c r="ED27" s="431"/>
    </row>
    <row r="28" spans="1:134" ht="13.5" customHeight="1">
      <c r="A28" s="265" t="s">
        <v>797</v>
      </c>
      <c r="B28" s="33"/>
      <c r="C28" s="33"/>
      <c r="D28" s="266">
        <v>13618</v>
      </c>
      <c r="E28" s="33"/>
      <c r="F28" s="266">
        <v>13618</v>
      </c>
      <c r="G28" s="33"/>
      <c r="H28" s="266">
        <v>13617.555</v>
      </c>
      <c r="I28" s="33"/>
      <c r="J28" s="267">
        <v>13618.055050000001</v>
      </c>
      <c r="K28" s="33"/>
      <c r="L28" s="267">
        <v>13618.055050000001</v>
      </c>
      <c r="M28" s="33"/>
      <c r="N28" s="267">
        <v>13798</v>
      </c>
      <c r="O28" s="33"/>
      <c r="P28" s="268">
        <v>13798000</v>
      </c>
      <c r="Q28" s="33"/>
      <c r="R28" s="268">
        <v>18869016.16</v>
      </c>
      <c r="S28" s="33"/>
      <c r="T28" s="268">
        <v>18869000</v>
      </c>
      <c r="U28" s="33"/>
      <c r="V28" s="268">
        <v>19572000</v>
      </c>
      <c r="W28" s="33"/>
      <c r="X28" s="268">
        <v>19603000</v>
      </c>
      <c r="Y28" s="33"/>
      <c r="Z28" s="268">
        <v>19635000</v>
      </c>
      <c r="AA28" s="33"/>
      <c r="AB28" s="268">
        <v>19664000</v>
      </c>
      <c r="AC28" s="33"/>
      <c r="AD28" s="268">
        <f>[17]BS_PT!$Q$36</f>
        <v>21277000</v>
      </c>
      <c r="AE28" s="33"/>
      <c r="AF28" s="268">
        <v>21294000</v>
      </c>
      <c r="AG28" s="33"/>
      <c r="AH28" s="268">
        <v>21332000</v>
      </c>
      <c r="AI28" s="33"/>
      <c r="AJ28" s="268">
        <v>21536000</v>
      </c>
      <c r="AK28" s="33"/>
      <c r="AL28" s="268">
        <v>21569000</v>
      </c>
      <c r="AM28" s="33"/>
      <c r="AN28" s="268">
        <v>21593000</v>
      </c>
      <c r="AO28" s="33"/>
      <c r="AP28" s="268">
        <v>32606000</v>
      </c>
      <c r="AQ28" s="33"/>
      <c r="AR28" s="268">
        <v>32671000</v>
      </c>
      <c r="AS28" s="33"/>
      <c r="AT28" s="268">
        <v>32736000</v>
      </c>
      <c r="AU28" s="33"/>
      <c r="AV28" s="268">
        <v>44772000</v>
      </c>
      <c r="AW28" s="33"/>
      <c r="AX28" s="268">
        <v>44832000</v>
      </c>
      <c r="AY28" s="33"/>
      <c r="AZ28" s="338"/>
      <c r="BA28" s="33"/>
      <c r="BB28" s="268">
        <v>75832000</v>
      </c>
      <c r="BC28" s="33"/>
      <c r="BD28" s="268">
        <v>75832000</v>
      </c>
      <c r="BE28" s="33"/>
      <c r="BF28" s="268">
        <v>31945000</v>
      </c>
      <c r="BG28" s="33"/>
      <c r="BH28" s="268">
        <v>31945000</v>
      </c>
      <c r="BI28" s="33"/>
      <c r="BJ28" s="268">
        <v>23178000</v>
      </c>
      <c r="BK28" s="520"/>
      <c r="BL28" s="268">
        <v>22428000</v>
      </c>
      <c r="BM28" s="520"/>
      <c r="BN28" s="268">
        <v>22428000</v>
      </c>
      <c r="BO28" s="520"/>
      <c r="BP28" s="265" t="s">
        <v>822</v>
      </c>
      <c r="BQ28" s="33"/>
      <c r="BR28" s="33"/>
      <c r="BS28" s="266">
        <v>13618</v>
      </c>
      <c r="BT28" s="33"/>
      <c r="BU28" s="266">
        <v>13618</v>
      </c>
      <c r="BV28" s="33"/>
      <c r="BW28" s="266">
        <v>13617.555</v>
      </c>
      <c r="BX28" s="33"/>
      <c r="BY28" s="266">
        <v>13618.055050000001</v>
      </c>
      <c r="BZ28" s="33"/>
      <c r="CA28" s="266">
        <v>13618.055050000001</v>
      </c>
      <c r="CB28" s="33"/>
      <c r="CC28" s="266">
        <v>13798</v>
      </c>
      <c r="CD28" s="33"/>
      <c r="CE28" s="268">
        <v>13798000</v>
      </c>
      <c r="CF28" s="33"/>
      <c r="CG28" s="268">
        <v>18869016.16</v>
      </c>
      <c r="CH28" s="33"/>
      <c r="CI28" s="268">
        <f>T28</f>
        <v>18869000</v>
      </c>
      <c r="CJ28" s="33"/>
      <c r="CK28" s="268">
        <f>V28</f>
        <v>19572000</v>
      </c>
      <c r="CL28" s="33"/>
      <c r="CM28" s="268">
        <f>X28</f>
        <v>19603000</v>
      </c>
      <c r="CN28" s="33"/>
      <c r="CO28" s="268">
        <f>Z28</f>
        <v>19635000</v>
      </c>
      <c r="CP28" s="33"/>
      <c r="CQ28" s="268">
        <f>AB28</f>
        <v>19664000</v>
      </c>
      <c r="CR28" s="33"/>
      <c r="CS28" s="268">
        <f>AD28</f>
        <v>21277000</v>
      </c>
      <c r="CT28" s="33"/>
      <c r="CU28" s="268">
        <f>AF28</f>
        <v>21294000</v>
      </c>
      <c r="CV28" s="33"/>
      <c r="CW28" s="268">
        <f>AH28</f>
        <v>21332000</v>
      </c>
      <c r="CX28" s="33"/>
      <c r="CY28" s="268">
        <f>AJ28</f>
        <v>21536000</v>
      </c>
      <c r="CZ28" s="33"/>
      <c r="DA28" s="268">
        <f>AL28</f>
        <v>21569000</v>
      </c>
      <c r="DB28" s="33"/>
      <c r="DC28" s="268">
        <f>AN28</f>
        <v>21593000</v>
      </c>
      <c r="DD28" s="33"/>
      <c r="DE28" s="268">
        <f>AP28</f>
        <v>32606000</v>
      </c>
      <c r="DF28" s="33"/>
      <c r="DG28" s="268">
        <f>+AR28</f>
        <v>32671000</v>
      </c>
      <c r="DH28" s="33"/>
      <c r="DI28" s="268">
        <f>+AT28</f>
        <v>32736000</v>
      </c>
      <c r="DJ28" s="33"/>
      <c r="DK28" s="268">
        <f>+AV28</f>
        <v>44772000</v>
      </c>
      <c r="DL28" s="33"/>
      <c r="DM28" s="268">
        <f>+AX28</f>
        <v>44832000</v>
      </c>
      <c r="DN28" s="33"/>
      <c r="DO28" s="338"/>
      <c r="DP28" s="33"/>
      <c r="DQ28" s="268">
        <f>+BB28</f>
        <v>75832000</v>
      </c>
      <c r="DR28" s="33"/>
      <c r="DS28" s="268">
        <f>+BD28</f>
        <v>75832000</v>
      </c>
      <c r="DT28" s="33"/>
      <c r="DU28" s="268">
        <f>BF28</f>
        <v>31945000</v>
      </c>
      <c r="DV28" s="33"/>
      <c r="DW28" s="268">
        <f>BH28</f>
        <v>31945000</v>
      </c>
      <c r="DX28" s="33"/>
      <c r="DY28" s="268">
        <f>BJ28</f>
        <v>23178000</v>
      </c>
      <c r="DZ28"/>
      <c r="EA28" s="268">
        <f>BL28</f>
        <v>22428000</v>
      </c>
      <c r="EC28" s="268">
        <f>BN28</f>
        <v>22428000</v>
      </c>
      <c r="ED28" s="431"/>
    </row>
    <row r="29" spans="1:134" ht="15" customHeight="1">
      <c r="A29" s="81" t="s">
        <v>823</v>
      </c>
      <c r="B29" s="33"/>
      <c r="C29" s="33"/>
      <c r="D29" s="98">
        <v>27410</v>
      </c>
      <c r="E29" s="33"/>
      <c r="F29" s="98">
        <v>27642</v>
      </c>
      <c r="G29" s="33"/>
      <c r="H29" s="98">
        <v>28379.34</v>
      </c>
      <c r="I29" s="33"/>
      <c r="J29" s="178">
        <v>28295.439839999999</v>
      </c>
      <c r="K29" s="33"/>
      <c r="L29" s="178">
        <v>29561.26484</v>
      </c>
      <c r="M29" s="33"/>
      <c r="N29" s="178">
        <v>30967</v>
      </c>
      <c r="O29" s="33"/>
      <c r="P29" s="215">
        <v>32207000</v>
      </c>
      <c r="Q29" s="33"/>
      <c r="R29" s="215">
        <v>33175898.399999999</v>
      </c>
      <c r="S29" s="33"/>
      <c r="T29" s="215">
        <v>34274000</v>
      </c>
      <c r="U29" s="33"/>
      <c r="V29" s="215">
        <v>35613000</v>
      </c>
      <c r="W29" s="33"/>
      <c r="X29" s="215">
        <v>36413000</v>
      </c>
      <c r="Y29" s="33"/>
      <c r="Z29" s="215">
        <v>44870000</v>
      </c>
      <c r="AA29" s="33"/>
      <c r="AB29" s="215">
        <v>53531000</v>
      </c>
      <c r="AC29" s="33"/>
      <c r="AD29" s="215">
        <f>[17]BS_PT!$Q$37</f>
        <v>65497000</v>
      </c>
      <c r="AE29" s="33"/>
      <c r="AF29" s="215">
        <v>65826000</v>
      </c>
      <c r="AG29" s="33"/>
      <c r="AH29" s="215">
        <v>64771000</v>
      </c>
      <c r="AI29" s="33"/>
      <c r="AJ29" s="215">
        <v>68703000</v>
      </c>
      <c r="AK29" s="33"/>
      <c r="AL29" s="215">
        <v>50428000</v>
      </c>
      <c r="AM29" s="33"/>
      <c r="AN29" s="215">
        <v>53853000</v>
      </c>
      <c r="AO29" s="33"/>
      <c r="AP29" s="215">
        <v>56301000</v>
      </c>
      <c r="AQ29" s="33"/>
      <c r="AR29" s="215">
        <v>56512000</v>
      </c>
      <c r="AS29" s="33"/>
      <c r="AT29" s="215">
        <v>60915000</v>
      </c>
      <c r="AU29" s="33"/>
      <c r="AV29" s="215">
        <v>114539000</v>
      </c>
      <c r="AW29" s="33"/>
      <c r="AX29" s="215">
        <v>125876000</v>
      </c>
      <c r="AY29" s="33"/>
      <c r="AZ29" s="337"/>
      <c r="BA29" s="33"/>
      <c r="BB29" s="215">
        <v>135871000</v>
      </c>
      <c r="BC29" s="33"/>
      <c r="BD29" s="215">
        <v>133665000</v>
      </c>
      <c r="BE29" s="33"/>
      <c r="BF29" s="215">
        <v>143516000</v>
      </c>
      <c r="BG29" s="33"/>
      <c r="BH29" s="215">
        <v>144801000</v>
      </c>
      <c r="BI29" s="33"/>
      <c r="BJ29" s="215">
        <v>143220000</v>
      </c>
      <c r="BK29" s="520"/>
      <c r="BL29" s="215">
        <v>146679000</v>
      </c>
      <c r="BM29" s="520"/>
      <c r="BN29" s="215">
        <v>142666000</v>
      </c>
      <c r="BO29" s="520"/>
      <c r="BP29" s="81" t="s">
        <v>824</v>
      </c>
      <c r="BQ29" s="33"/>
      <c r="BR29" s="33"/>
      <c r="BS29" s="98">
        <v>27410</v>
      </c>
      <c r="BT29" s="33"/>
      <c r="BU29" s="98">
        <v>27642</v>
      </c>
      <c r="BV29" s="33"/>
      <c r="BW29" s="98">
        <v>28379.34</v>
      </c>
      <c r="BX29" s="33"/>
      <c r="BY29" s="98">
        <v>28295.439839999999</v>
      </c>
      <c r="BZ29" s="33"/>
      <c r="CA29" s="98">
        <v>29561.26484</v>
      </c>
      <c r="CB29" s="33"/>
      <c r="CC29" s="98">
        <v>30967</v>
      </c>
      <c r="CD29" s="33"/>
      <c r="CE29" s="215">
        <v>32207000</v>
      </c>
      <c r="CF29" s="33"/>
      <c r="CG29" s="215">
        <v>33175898.399999999</v>
      </c>
      <c r="CH29" s="33"/>
      <c r="CI29" s="215">
        <f>T29</f>
        <v>34274000</v>
      </c>
      <c r="CJ29" s="33"/>
      <c r="CK29" s="215">
        <f>V29</f>
        <v>35613000</v>
      </c>
      <c r="CL29" s="33"/>
      <c r="CM29" s="215">
        <f>X29</f>
        <v>36413000</v>
      </c>
      <c r="CN29" s="33"/>
      <c r="CO29" s="215">
        <f>Z29</f>
        <v>44870000</v>
      </c>
      <c r="CP29" s="33"/>
      <c r="CQ29" s="215">
        <f>AB29</f>
        <v>53531000</v>
      </c>
      <c r="CR29" s="33"/>
      <c r="CS29" s="215">
        <f>AD29</f>
        <v>65497000</v>
      </c>
      <c r="CT29" s="33"/>
      <c r="CU29" s="215">
        <f>AF29</f>
        <v>65826000</v>
      </c>
      <c r="CV29" s="33"/>
      <c r="CW29" s="215">
        <f>AH29</f>
        <v>64771000</v>
      </c>
      <c r="CX29" s="33"/>
      <c r="CY29" s="215">
        <f>AJ29</f>
        <v>68703000</v>
      </c>
      <c r="CZ29" s="33"/>
      <c r="DA29" s="215">
        <f>AL29</f>
        <v>50428000</v>
      </c>
      <c r="DB29" s="33"/>
      <c r="DC29" s="215">
        <f>AN29</f>
        <v>53853000</v>
      </c>
      <c r="DD29" s="33"/>
      <c r="DE29" s="215">
        <f>AP29</f>
        <v>56301000</v>
      </c>
      <c r="DF29" s="33"/>
      <c r="DG29" s="215">
        <f>+AR29</f>
        <v>56512000</v>
      </c>
      <c r="DH29" s="33"/>
      <c r="DI29" s="215">
        <f>+AT29</f>
        <v>60915000</v>
      </c>
      <c r="DJ29" s="33"/>
      <c r="DK29" s="215">
        <f>+AV29</f>
        <v>114539000</v>
      </c>
      <c r="DL29" s="33"/>
      <c r="DM29" s="215">
        <f>+AX29</f>
        <v>125876000</v>
      </c>
      <c r="DN29" s="33"/>
      <c r="DO29" s="337"/>
      <c r="DP29" s="33"/>
      <c r="DQ29" s="215">
        <f>+BB29</f>
        <v>135871000</v>
      </c>
      <c r="DR29" s="33"/>
      <c r="DS29" s="215">
        <f>+BD29</f>
        <v>133665000</v>
      </c>
      <c r="DT29" s="33"/>
      <c r="DU29" s="215">
        <f>BF29</f>
        <v>143516000</v>
      </c>
      <c r="DV29" s="33"/>
      <c r="DW29" s="215">
        <f>BH29</f>
        <v>144801000</v>
      </c>
      <c r="DX29" s="33"/>
      <c r="DY29" s="215">
        <f>BJ29</f>
        <v>143220000</v>
      </c>
      <c r="DZ29"/>
      <c r="EA29" s="215">
        <f>BL29</f>
        <v>146679000</v>
      </c>
      <c r="EC29" s="215">
        <f>BN29</f>
        <v>142666000</v>
      </c>
      <c r="ED29" s="431"/>
    </row>
    <row r="30" spans="1:134" ht="13.5" customHeight="1">
      <c r="A30" s="265" t="s">
        <v>825</v>
      </c>
      <c r="B30" s="33"/>
      <c r="C30" s="33"/>
      <c r="D30" s="266"/>
      <c r="E30" s="33"/>
      <c r="F30" s="266"/>
      <c r="G30" s="33"/>
      <c r="H30" s="266"/>
      <c r="I30" s="33"/>
      <c r="J30" s="267"/>
      <c r="K30" s="33"/>
      <c r="L30" s="267"/>
      <c r="M30" s="33"/>
      <c r="N30" s="267"/>
      <c r="O30" s="33"/>
      <c r="P30" s="268"/>
      <c r="Q30" s="33"/>
      <c r="R30" s="268"/>
      <c r="S30" s="33"/>
      <c r="T30" s="268"/>
      <c r="U30" s="33"/>
      <c r="V30" s="268"/>
      <c r="W30" s="33"/>
      <c r="X30" s="268"/>
      <c r="Y30" s="33"/>
      <c r="Z30" s="268"/>
      <c r="AA30" s="33"/>
      <c r="AB30" s="268"/>
      <c r="AC30" s="33"/>
      <c r="AD30" s="268"/>
      <c r="AE30" s="33"/>
      <c r="AF30" s="268"/>
      <c r="AG30" s="33"/>
      <c r="AH30" s="268"/>
      <c r="AI30" s="33"/>
      <c r="AJ30" s="268"/>
      <c r="AK30" s="33"/>
      <c r="AL30" s="268"/>
      <c r="AM30" s="33"/>
      <c r="AN30" s="268"/>
      <c r="AO30" s="33"/>
      <c r="AP30" s="268">
        <v>1149000</v>
      </c>
      <c r="AQ30" s="33"/>
      <c r="AR30" s="268">
        <v>0</v>
      </c>
      <c r="AS30" s="33"/>
      <c r="AT30" s="268">
        <v>0</v>
      </c>
      <c r="AU30" s="33"/>
      <c r="AV30" s="268">
        <v>0</v>
      </c>
      <c r="AW30" s="33"/>
      <c r="AX30" s="268">
        <v>0</v>
      </c>
      <c r="AY30" s="33"/>
      <c r="AZ30" s="338"/>
      <c r="BA30" s="33"/>
      <c r="BB30" s="268">
        <v>29623000</v>
      </c>
      <c r="BC30" s="33"/>
      <c r="BD30" s="268">
        <v>2747000</v>
      </c>
      <c r="BE30" s="33"/>
      <c r="BF30" s="268">
        <v>6911000</v>
      </c>
      <c r="BG30" s="33"/>
      <c r="BH30" s="268">
        <v>3761000</v>
      </c>
      <c r="BI30" s="33"/>
      <c r="BJ30" s="268">
        <v>2947000</v>
      </c>
      <c r="BK30" s="520"/>
      <c r="BL30" s="268">
        <v>2760000</v>
      </c>
      <c r="BM30" s="520"/>
      <c r="BN30" s="268">
        <v>3691000</v>
      </c>
      <c r="BO30" s="520"/>
      <c r="BP30" s="265" t="s">
        <v>600</v>
      </c>
      <c r="BQ30" s="33"/>
      <c r="BR30" s="33"/>
      <c r="BS30" s="266">
        <v>27410</v>
      </c>
      <c r="BT30" s="33"/>
      <c r="BU30" s="266">
        <v>27642</v>
      </c>
      <c r="BV30" s="33"/>
      <c r="BW30" s="266">
        <v>28379.34</v>
      </c>
      <c r="BX30" s="33"/>
      <c r="BY30" s="266">
        <v>28295.439839999999</v>
      </c>
      <c r="BZ30" s="33"/>
      <c r="CA30" s="266">
        <v>29561.26484</v>
      </c>
      <c r="CB30" s="33"/>
      <c r="CC30" s="266">
        <v>30967</v>
      </c>
      <c r="CD30" s="33"/>
      <c r="CE30" s="268">
        <v>32207000</v>
      </c>
      <c r="CF30" s="33"/>
      <c r="CG30" s="268">
        <v>33175898.399999999</v>
      </c>
      <c r="CH30" s="33"/>
      <c r="CI30" s="268">
        <f>T30</f>
        <v>0</v>
      </c>
      <c r="CJ30" s="33"/>
      <c r="CK30" s="268">
        <f>V30</f>
        <v>0</v>
      </c>
      <c r="CL30" s="33"/>
      <c r="CM30" s="268">
        <f>X30</f>
        <v>0</v>
      </c>
      <c r="CN30" s="33"/>
      <c r="CO30" s="268">
        <f>Z30</f>
        <v>0</v>
      </c>
      <c r="CP30" s="33"/>
      <c r="CQ30" s="268">
        <f>AB30</f>
        <v>0</v>
      </c>
      <c r="CR30" s="33"/>
      <c r="CS30" s="268">
        <f>AD30</f>
        <v>0</v>
      </c>
      <c r="CT30" s="33"/>
      <c r="CU30" s="268">
        <f>AF30</f>
        <v>0</v>
      </c>
      <c r="CV30" s="33"/>
      <c r="CW30" s="268">
        <f>AH30</f>
        <v>0</v>
      </c>
      <c r="CX30" s="33"/>
      <c r="CY30" s="268">
        <f>AJ30</f>
        <v>0</v>
      </c>
      <c r="CZ30" s="33"/>
      <c r="DA30" s="268">
        <f>AL30</f>
        <v>0</v>
      </c>
      <c r="DB30" s="33"/>
      <c r="DC30" s="268">
        <f>AN30</f>
        <v>0</v>
      </c>
      <c r="DD30" s="33"/>
      <c r="DE30" s="268">
        <f>AP30</f>
        <v>1149000</v>
      </c>
      <c r="DF30" s="33"/>
      <c r="DG30" s="268">
        <f>+AR30</f>
        <v>0</v>
      </c>
      <c r="DH30" s="33"/>
      <c r="DI30" s="268">
        <f>+AT30</f>
        <v>0</v>
      </c>
      <c r="DJ30" s="33"/>
      <c r="DK30" s="268">
        <f>+AV30</f>
        <v>0</v>
      </c>
      <c r="DL30" s="33"/>
      <c r="DM30" s="268">
        <f>+AX30</f>
        <v>0</v>
      </c>
      <c r="DN30" s="33"/>
      <c r="DO30" s="338"/>
      <c r="DP30" s="33"/>
      <c r="DQ30" s="268">
        <f>+BB30</f>
        <v>29623000</v>
      </c>
      <c r="DR30" s="33"/>
      <c r="DS30" s="268">
        <f>+BD30</f>
        <v>2747000</v>
      </c>
      <c r="DT30" s="33"/>
      <c r="DU30" s="268">
        <f>BF30</f>
        <v>6911000</v>
      </c>
      <c r="DV30" s="33"/>
      <c r="DW30" s="268">
        <f>BH30</f>
        <v>3761000</v>
      </c>
      <c r="DX30" s="33"/>
      <c r="DY30" s="268">
        <f>BJ30</f>
        <v>2947000</v>
      </c>
      <c r="DZ30"/>
      <c r="EA30" s="268">
        <f>BL30</f>
        <v>2760000</v>
      </c>
      <c r="EC30" s="268">
        <f>BN30</f>
        <v>3691000</v>
      </c>
      <c r="ED30" s="431"/>
    </row>
    <row r="31" spans="1:134" ht="15" customHeight="1">
      <c r="A31" s="81" t="s">
        <v>826</v>
      </c>
      <c r="B31" s="33"/>
      <c r="C31" s="33"/>
      <c r="D31" s="98">
        <v>16485</v>
      </c>
      <c r="E31" s="33"/>
      <c r="F31" s="98">
        <v>17530</v>
      </c>
      <c r="G31" s="33"/>
      <c r="H31" s="98">
        <v>16575.053</v>
      </c>
      <c r="I31" s="33"/>
      <c r="J31" s="178">
        <v>18300.906260000003</v>
      </c>
      <c r="K31" s="33"/>
      <c r="L31" s="178">
        <v>17023.015480000002</v>
      </c>
      <c r="M31" s="33"/>
      <c r="N31" s="178">
        <v>17126</v>
      </c>
      <c r="O31" s="33"/>
      <c r="P31" s="215">
        <v>18203000</v>
      </c>
      <c r="Q31" s="33"/>
      <c r="R31" s="215">
        <v>18690543.260000002</v>
      </c>
      <c r="S31" s="33"/>
      <c r="T31" s="215">
        <v>34165000</v>
      </c>
      <c r="U31" s="33"/>
      <c r="V31" s="215">
        <v>35585000</v>
      </c>
      <c r="W31" s="33"/>
      <c r="X31" s="215">
        <v>39316000</v>
      </c>
      <c r="Y31" s="33"/>
      <c r="Z31" s="215">
        <v>41526000</v>
      </c>
      <c r="AA31" s="33"/>
      <c r="AB31" s="215">
        <v>31181000</v>
      </c>
      <c r="AC31" s="33"/>
      <c r="AD31" s="215">
        <f>[17]BS_PT!$Q$39</f>
        <v>32541000</v>
      </c>
      <c r="AE31" s="33"/>
      <c r="AF31" s="215">
        <v>171612000</v>
      </c>
      <c r="AG31" s="33"/>
      <c r="AH31" s="215">
        <v>207267000</v>
      </c>
      <c r="AI31" s="33"/>
      <c r="AJ31" s="215">
        <v>114461000</v>
      </c>
      <c r="AK31" s="33"/>
      <c r="AL31" s="215">
        <v>0</v>
      </c>
      <c r="AM31" s="33"/>
      <c r="AN31" s="215">
        <v>0</v>
      </c>
      <c r="AO31" s="33"/>
      <c r="AP31" s="215">
        <v>47833000</v>
      </c>
      <c r="AQ31" s="33"/>
      <c r="AR31" s="215">
        <v>51853000</v>
      </c>
      <c r="AS31" s="33"/>
      <c r="AT31" s="215">
        <v>54969000</v>
      </c>
      <c r="AU31" s="33"/>
      <c r="AV31" s="215">
        <v>30547000</v>
      </c>
      <c r="AW31" s="33"/>
      <c r="AX31" s="215">
        <v>28720000</v>
      </c>
      <c r="AY31" s="33"/>
      <c r="AZ31" s="337"/>
      <c r="BA31" s="33"/>
      <c r="BB31" s="215">
        <v>44446000</v>
      </c>
      <c r="BC31" s="33"/>
      <c r="BD31" s="215">
        <v>48929000</v>
      </c>
      <c r="BE31" s="33"/>
      <c r="BF31" s="215">
        <v>30984000</v>
      </c>
      <c r="BG31" s="33"/>
      <c r="BH31" s="215">
        <v>30829000</v>
      </c>
      <c r="BI31" s="33"/>
      <c r="BJ31" s="215">
        <v>35357000</v>
      </c>
      <c r="BK31" s="520"/>
      <c r="BL31" s="215">
        <v>34973000</v>
      </c>
      <c r="BM31" s="520"/>
      <c r="BN31" s="215">
        <v>19471000</v>
      </c>
      <c r="BO31" s="520"/>
      <c r="BP31" s="81" t="s">
        <v>827</v>
      </c>
      <c r="BQ31" s="33"/>
      <c r="BR31" s="33"/>
      <c r="BS31" s="98">
        <v>16485</v>
      </c>
      <c r="BT31" s="33"/>
      <c r="BU31" s="98">
        <v>17530</v>
      </c>
      <c r="BV31" s="33"/>
      <c r="BW31" s="98">
        <v>16575.053</v>
      </c>
      <c r="BX31" s="33"/>
      <c r="BY31" s="98">
        <v>18300.906260000003</v>
      </c>
      <c r="BZ31" s="33"/>
      <c r="CA31" s="98">
        <v>17023.015480000002</v>
      </c>
      <c r="CB31" s="33"/>
      <c r="CC31" s="98">
        <v>17126</v>
      </c>
      <c r="CD31" s="33"/>
      <c r="CE31" s="215">
        <v>18203000</v>
      </c>
      <c r="CF31" s="33"/>
      <c r="CG31" s="215">
        <v>18690543.260000002</v>
      </c>
      <c r="CH31" s="33"/>
      <c r="CI31" s="215">
        <f>T31</f>
        <v>34165000</v>
      </c>
      <c r="CJ31" s="33"/>
      <c r="CK31" s="215">
        <f>V31</f>
        <v>35585000</v>
      </c>
      <c r="CL31" s="33"/>
      <c r="CM31" s="215">
        <f>X31</f>
        <v>39316000</v>
      </c>
      <c r="CN31" s="33"/>
      <c r="CO31" s="215">
        <f>Z31</f>
        <v>41526000</v>
      </c>
      <c r="CP31" s="33"/>
      <c r="CQ31" s="215">
        <f>AB31</f>
        <v>31181000</v>
      </c>
      <c r="CR31" s="33"/>
      <c r="CS31" s="215">
        <f>AD31</f>
        <v>32541000</v>
      </c>
      <c r="CT31" s="33"/>
      <c r="CU31" s="215">
        <f>AF31</f>
        <v>171612000</v>
      </c>
      <c r="CV31" s="33"/>
      <c r="CW31" s="215">
        <f>AH31</f>
        <v>207267000</v>
      </c>
      <c r="CX31" s="33"/>
      <c r="CY31" s="215">
        <f>AJ31</f>
        <v>114461000</v>
      </c>
      <c r="CZ31" s="33"/>
      <c r="DA31" s="215">
        <f>AL31</f>
        <v>0</v>
      </c>
      <c r="DB31" s="33"/>
      <c r="DC31" s="215">
        <f>AN31</f>
        <v>0</v>
      </c>
      <c r="DD31" s="33"/>
      <c r="DE31" s="215">
        <f>AP31</f>
        <v>47833000</v>
      </c>
      <c r="DF31" s="33"/>
      <c r="DG31" s="215">
        <f>+AR31</f>
        <v>51853000</v>
      </c>
      <c r="DH31" s="33"/>
      <c r="DI31" s="215">
        <f>+AT31</f>
        <v>54969000</v>
      </c>
      <c r="DJ31" s="33"/>
      <c r="DK31" s="215">
        <f>+AV31</f>
        <v>30547000</v>
      </c>
      <c r="DL31" s="33"/>
      <c r="DM31" s="215">
        <f>+AX31</f>
        <v>28720000</v>
      </c>
      <c r="DN31" s="33"/>
      <c r="DO31" s="337"/>
      <c r="DP31" s="33"/>
      <c r="DQ31" s="215">
        <f>+BB31</f>
        <v>44446000</v>
      </c>
      <c r="DR31" s="33"/>
      <c r="DS31" s="215">
        <f>+BD31</f>
        <v>48929000</v>
      </c>
      <c r="DT31" s="33"/>
      <c r="DU31" s="215">
        <f>BF31</f>
        <v>30984000</v>
      </c>
      <c r="DV31" s="33"/>
      <c r="DW31" s="215">
        <f>BH31</f>
        <v>30829000</v>
      </c>
      <c r="DX31" s="33"/>
      <c r="DY31" s="215">
        <f>BJ31</f>
        <v>35357000</v>
      </c>
      <c r="DZ31"/>
      <c r="EA31" s="215">
        <f>BL31</f>
        <v>34973000</v>
      </c>
      <c r="EC31" s="215">
        <f>BN31</f>
        <v>19471000</v>
      </c>
      <c r="ED31" s="431"/>
    </row>
    <row r="32" spans="1:134" ht="13.5" customHeight="1">
      <c r="A32" s="265" t="s">
        <v>904</v>
      </c>
      <c r="B32" s="33"/>
      <c r="C32" s="33"/>
      <c r="D32" s="266"/>
      <c r="E32" s="33"/>
      <c r="F32" s="266"/>
      <c r="G32" s="33"/>
      <c r="H32" s="266">
        <v>0</v>
      </c>
      <c r="I32" s="33"/>
      <c r="J32" s="267" t="s">
        <v>180</v>
      </c>
      <c r="K32" s="33"/>
      <c r="L32" s="267" t="s">
        <v>180</v>
      </c>
      <c r="M32" s="33"/>
      <c r="N32" s="267" t="s">
        <v>180</v>
      </c>
      <c r="O32" s="33"/>
      <c r="P32" s="268" t="s">
        <v>180</v>
      </c>
      <c r="Q32" s="33"/>
      <c r="R32" s="268" t="s">
        <v>905</v>
      </c>
      <c r="S32" s="33"/>
      <c r="T32" s="268">
        <v>0</v>
      </c>
      <c r="U32" s="33"/>
      <c r="V32" s="268">
        <v>0</v>
      </c>
      <c r="W32" s="33"/>
      <c r="X32" s="268">
        <v>0</v>
      </c>
      <c r="Y32" s="33"/>
      <c r="Z32" s="268"/>
      <c r="AA32" s="33"/>
      <c r="AB32" s="268"/>
      <c r="AC32" s="33"/>
      <c r="AD32" s="268">
        <v>0</v>
      </c>
      <c r="AE32" s="33"/>
      <c r="AF32" s="268">
        <v>33844000</v>
      </c>
      <c r="AG32" s="33"/>
      <c r="AH32" s="268">
        <v>35616000</v>
      </c>
      <c r="AI32" s="33"/>
      <c r="AJ32" s="268">
        <v>36692000</v>
      </c>
      <c r="AK32" s="33"/>
      <c r="AL32" s="268">
        <v>39217000</v>
      </c>
      <c r="AM32" s="33"/>
      <c r="AN32" s="268">
        <v>42869000</v>
      </c>
      <c r="AO32" s="33"/>
      <c r="AP32" s="268">
        <v>0</v>
      </c>
      <c r="AQ32" s="33"/>
      <c r="AR32" s="268">
        <v>0</v>
      </c>
      <c r="AS32" s="33"/>
      <c r="AT32" s="268">
        <v>0</v>
      </c>
      <c r="AU32" s="33"/>
      <c r="AV32" s="268">
        <v>0</v>
      </c>
      <c r="AW32" s="33"/>
      <c r="AX32" s="268">
        <v>0</v>
      </c>
      <c r="AY32" s="33"/>
      <c r="AZ32" s="338"/>
      <c r="BA32" s="33"/>
      <c r="BB32" s="268"/>
      <c r="BC32" s="33"/>
      <c r="BD32" s="268"/>
      <c r="BE32" s="33"/>
      <c r="BF32" s="268">
        <v>0</v>
      </c>
      <c r="BG32" s="33"/>
      <c r="BH32" s="268">
        <v>0</v>
      </c>
      <c r="BI32" s="33"/>
      <c r="BJ32" s="268">
        <v>0</v>
      </c>
      <c r="BK32" s="520"/>
      <c r="BL32" s="268">
        <v>0</v>
      </c>
      <c r="BM32" s="520"/>
      <c r="BN32" s="268">
        <v>0</v>
      </c>
      <c r="BO32" s="520"/>
      <c r="BP32" s="265" t="s">
        <v>906</v>
      </c>
      <c r="BQ32" s="33"/>
      <c r="BR32" s="33"/>
      <c r="BS32" s="266">
        <v>0</v>
      </c>
      <c r="BT32" s="33"/>
      <c r="BU32" s="266">
        <v>0</v>
      </c>
      <c r="BV32" s="33"/>
      <c r="BW32" s="266">
        <v>0</v>
      </c>
      <c r="BX32" s="33"/>
      <c r="BY32" s="266" t="s">
        <v>180</v>
      </c>
      <c r="BZ32" s="33"/>
      <c r="CA32" s="266" t="s">
        <v>180</v>
      </c>
      <c r="CB32" s="33"/>
      <c r="CC32" s="266" t="s">
        <v>180</v>
      </c>
      <c r="CD32" s="33"/>
      <c r="CE32" s="268" t="s">
        <v>180</v>
      </c>
      <c r="CF32" s="33"/>
      <c r="CG32" s="268" t="s">
        <v>905</v>
      </c>
      <c r="CH32" s="33"/>
      <c r="CI32" s="268">
        <f>T32</f>
        <v>0</v>
      </c>
      <c r="CJ32" s="33"/>
      <c r="CK32" s="268">
        <f>V32</f>
        <v>0</v>
      </c>
      <c r="CL32" s="33"/>
      <c r="CM32" s="268">
        <f>X32</f>
        <v>0</v>
      </c>
      <c r="CN32" s="33"/>
      <c r="CO32" s="268">
        <f>Z32</f>
        <v>0</v>
      </c>
      <c r="CP32" s="33"/>
      <c r="CQ32" s="268">
        <f>AB32</f>
        <v>0</v>
      </c>
      <c r="CR32" s="33"/>
      <c r="CS32" s="268">
        <f>AD32</f>
        <v>0</v>
      </c>
      <c r="CT32" s="33"/>
      <c r="CU32" s="268">
        <f>AF32</f>
        <v>33844000</v>
      </c>
      <c r="CV32" s="33"/>
      <c r="CW32" s="268">
        <f>AH32</f>
        <v>35616000</v>
      </c>
      <c r="CX32" s="33"/>
      <c r="CY32" s="268">
        <f>AJ32</f>
        <v>36692000</v>
      </c>
      <c r="CZ32" s="33"/>
      <c r="DA32" s="268">
        <f>AL32</f>
        <v>39217000</v>
      </c>
      <c r="DB32" s="33"/>
      <c r="DC32" s="268">
        <f>AN32</f>
        <v>42869000</v>
      </c>
      <c r="DD32" s="33"/>
      <c r="DE32" s="268">
        <f>AP32</f>
        <v>0</v>
      </c>
      <c r="DF32" s="33"/>
      <c r="DG32" s="268">
        <f>+AR32</f>
        <v>0</v>
      </c>
      <c r="DH32" s="33"/>
      <c r="DI32" s="268">
        <f>+AT32</f>
        <v>0</v>
      </c>
      <c r="DJ32" s="33"/>
      <c r="DK32" s="268">
        <f>+AV32</f>
        <v>0</v>
      </c>
      <c r="DL32" s="33"/>
      <c r="DM32" s="268">
        <f>+AX32</f>
        <v>0</v>
      </c>
      <c r="DN32" s="33"/>
      <c r="DO32" s="338"/>
      <c r="DP32" s="33"/>
      <c r="DQ32" s="268">
        <f>+BB32</f>
        <v>0</v>
      </c>
      <c r="DR32" s="33"/>
      <c r="DS32" s="268">
        <f>+BD32</f>
        <v>0</v>
      </c>
      <c r="DT32" s="520">
        <f>+BE32</f>
        <v>0</v>
      </c>
      <c r="DU32" s="268">
        <f>+BF32</f>
        <v>0</v>
      </c>
      <c r="DV32" s="520"/>
      <c r="DW32" s="268">
        <f>+BH32</f>
        <v>0</v>
      </c>
      <c r="DX32" s="520"/>
      <c r="DY32" s="268">
        <f>BJ32</f>
        <v>0</v>
      </c>
      <c r="DZ32"/>
      <c r="EA32" s="268">
        <f>BL32</f>
        <v>0</v>
      </c>
      <c r="EC32" s="268">
        <f>BN32</f>
        <v>0</v>
      </c>
      <c r="ED32" s="431"/>
    </row>
    <row r="33" spans="1:134" ht="15" customHeight="1">
      <c r="A33" s="81" t="s">
        <v>828</v>
      </c>
      <c r="B33" s="33"/>
      <c r="C33" s="33"/>
      <c r="D33" s="98">
        <v>22936</v>
      </c>
      <c r="E33" s="33"/>
      <c r="F33" s="98">
        <v>22777</v>
      </c>
      <c r="G33" s="33"/>
      <c r="H33" s="98">
        <v>22638.956999999999</v>
      </c>
      <c r="I33" s="33"/>
      <c r="J33" s="178">
        <v>23218.088460000003</v>
      </c>
      <c r="K33" s="33"/>
      <c r="L33" s="178">
        <v>22578.839820000001</v>
      </c>
      <c r="M33" s="33"/>
      <c r="N33" s="178">
        <v>17623</v>
      </c>
      <c r="O33" s="33"/>
      <c r="P33" s="215">
        <v>22077000</v>
      </c>
      <c r="Q33" s="33"/>
      <c r="R33" s="215">
        <v>22666939.620000001</v>
      </c>
      <c r="S33" s="33"/>
      <c r="T33" s="215">
        <v>22430000</v>
      </c>
      <c r="U33" s="33"/>
      <c r="V33" s="215">
        <v>22952000</v>
      </c>
      <c r="W33" s="33"/>
      <c r="X33" s="215">
        <v>23661000</v>
      </c>
      <c r="Y33" s="33"/>
      <c r="Z33" s="215">
        <v>44744000</v>
      </c>
      <c r="AA33" s="33"/>
      <c r="AB33" s="215">
        <v>47185000</v>
      </c>
      <c r="AC33" s="33"/>
      <c r="AD33" s="215">
        <f>[17]BS_PT!$Q$40</f>
        <v>50793000</v>
      </c>
      <c r="AE33" s="33"/>
      <c r="AF33" s="215">
        <v>58535000</v>
      </c>
      <c r="AG33" s="33"/>
      <c r="AH33" s="215">
        <v>73892000</v>
      </c>
      <c r="AI33" s="33"/>
      <c r="AJ33" s="215">
        <v>81749000</v>
      </c>
      <c r="AK33" s="33"/>
      <c r="AL33" s="215">
        <v>89265000</v>
      </c>
      <c r="AM33" s="33"/>
      <c r="AN33" s="215">
        <v>123412000</v>
      </c>
      <c r="AO33" s="33"/>
      <c r="AP33" s="215">
        <v>198924000</v>
      </c>
      <c r="AQ33" s="33"/>
      <c r="AR33" s="215">
        <v>213410000</v>
      </c>
      <c r="AS33" s="33"/>
      <c r="AT33" s="215">
        <v>220738000</v>
      </c>
      <c r="AU33" s="33"/>
      <c r="AV33" s="215">
        <v>224751000</v>
      </c>
      <c r="AW33" s="33"/>
      <c r="AX33" s="215">
        <v>229990000</v>
      </c>
      <c r="AY33" s="33"/>
      <c r="AZ33" s="337"/>
      <c r="BA33" s="33"/>
      <c r="BB33" s="215">
        <v>227263000</v>
      </c>
      <c r="BC33" s="33"/>
      <c r="BD33" s="215">
        <v>226698000</v>
      </c>
      <c r="BE33" s="33"/>
      <c r="BF33" s="215">
        <v>222300000</v>
      </c>
      <c r="BG33" s="33"/>
      <c r="BH33" s="215">
        <v>219283000</v>
      </c>
      <c r="BI33" s="33"/>
      <c r="BJ33" s="215">
        <v>227106000</v>
      </c>
      <c r="BK33" s="520"/>
      <c r="BL33" s="215">
        <v>223120000</v>
      </c>
      <c r="BM33" s="520"/>
      <c r="BN33" s="215">
        <v>223051000</v>
      </c>
      <c r="BO33" s="520"/>
      <c r="BP33" s="81" t="s">
        <v>829</v>
      </c>
      <c r="BQ33" s="33"/>
      <c r="BR33" s="33"/>
      <c r="BS33" s="98">
        <v>22936</v>
      </c>
      <c r="BT33" s="33"/>
      <c r="BU33" s="98">
        <v>22777</v>
      </c>
      <c r="BV33" s="33"/>
      <c r="BW33" s="98">
        <v>22638.956999999999</v>
      </c>
      <c r="BX33" s="33"/>
      <c r="BY33" s="98">
        <v>23218.088460000003</v>
      </c>
      <c r="BZ33" s="33"/>
      <c r="CA33" s="98">
        <v>22578.839820000001</v>
      </c>
      <c r="CB33" s="33"/>
      <c r="CC33" s="98">
        <v>17623</v>
      </c>
      <c r="CD33" s="33"/>
      <c r="CE33" s="215">
        <v>22077000</v>
      </c>
      <c r="CF33" s="33"/>
      <c r="CG33" s="215">
        <v>22666939.620000001</v>
      </c>
      <c r="CH33" s="33"/>
      <c r="CI33" s="215">
        <f>T33</f>
        <v>22430000</v>
      </c>
      <c r="CJ33" s="33"/>
      <c r="CK33" s="215">
        <f>V33</f>
        <v>22952000</v>
      </c>
      <c r="CL33" s="33"/>
      <c r="CM33" s="215">
        <f>X33</f>
        <v>23661000</v>
      </c>
      <c r="CN33" s="33"/>
      <c r="CO33" s="215">
        <f>Z33</f>
        <v>44744000</v>
      </c>
      <c r="CP33" s="33"/>
      <c r="CQ33" s="215">
        <f>AB33</f>
        <v>47185000</v>
      </c>
      <c r="CR33" s="33"/>
      <c r="CS33" s="215">
        <f>AD33</f>
        <v>50793000</v>
      </c>
      <c r="CT33" s="33"/>
      <c r="CU33" s="215">
        <f>AF33</f>
        <v>58535000</v>
      </c>
      <c r="CV33" s="33"/>
      <c r="CW33" s="215">
        <f>AH33</f>
        <v>73892000</v>
      </c>
      <c r="CX33" s="33"/>
      <c r="CY33" s="215">
        <f>AJ33</f>
        <v>81749000</v>
      </c>
      <c r="CZ33" s="33"/>
      <c r="DA33" s="215">
        <f>AL33</f>
        <v>89265000</v>
      </c>
      <c r="DB33" s="33"/>
      <c r="DC33" s="215">
        <f>AN33</f>
        <v>123412000</v>
      </c>
      <c r="DD33" s="33"/>
      <c r="DE33" s="215">
        <f>AP33</f>
        <v>198924000</v>
      </c>
      <c r="DF33" s="33"/>
      <c r="DG33" s="215">
        <f>+AR33</f>
        <v>213410000</v>
      </c>
      <c r="DH33" s="33"/>
      <c r="DI33" s="215">
        <f>+AT33</f>
        <v>220738000</v>
      </c>
      <c r="DJ33" s="33"/>
      <c r="DK33" s="215">
        <f>+AV33</f>
        <v>224751000</v>
      </c>
      <c r="DL33" s="33"/>
      <c r="DM33" s="215">
        <f>+AX33</f>
        <v>229990000</v>
      </c>
      <c r="DN33" s="33"/>
      <c r="DO33" s="337"/>
      <c r="DP33" s="33"/>
      <c r="DQ33" s="215">
        <f>+BB33</f>
        <v>227263000</v>
      </c>
      <c r="DR33" s="33"/>
      <c r="DS33" s="215">
        <f>+BD33</f>
        <v>226698000</v>
      </c>
      <c r="DT33" s="33"/>
      <c r="DU33" s="215">
        <f>BF33</f>
        <v>222300000</v>
      </c>
      <c r="DV33" s="33"/>
      <c r="DW33" s="215">
        <f>BH33</f>
        <v>219283000</v>
      </c>
      <c r="DX33" s="33"/>
      <c r="DY33" s="215">
        <f>BJ33</f>
        <v>227106000</v>
      </c>
      <c r="DZ33"/>
      <c r="EA33" s="215">
        <f>BL33</f>
        <v>223120000</v>
      </c>
      <c r="EC33" s="215">
        <f>BN33</f>
        <v>223051000</v>
      </c>
      <c r="ED33" s="431"/>
    </row>
    <row r="34" spans="1:134" ht="13.5" customHeight="1">
      <c r="A34" s="265" t="s">
        <v>830</v>
      </c>
      <c r="B34" s="33"/>
      <c r="C34" s="33"/>
      <c r="D34" s="266">
        <v>38480</v>
      </c>
      <c r="E34" s="33"/>
      <c r="F34" s="266">
        <v>42663</v>
      </c>
      <c r="G34" s="33"/>
      <c r="H34" s="266">
        <v>50160.705999999998</v>
      </c>
      <c r="I34" s="33"/>
      <c r="J34" s="267">
        <v>65828.167509999999</v>
      </c>
      <c r="K34" s="33"/>
      <c r="L34" s="267">
        <v>65477.358970000001</v>
      </c>
      <c r="M34" s="33"/>
      <c r="N34" s="267">
        <v>71935</v>
      </c>
      <c r="O34" s="33"/>
      <c r="P34" s="268">
        <v>71974000</v>
      </c>
      <c r="Q34" s="33"/>
      <c r="R34" s="268">
        <v>78659029.340000004</v>
      </c>
      <c r="S34" s="33"/>
      <c r="T34" s="268">
        <v>80655000</v>
      </c>
      <c r="U34" s="33"/>
      <c r="V34" s="268">
        <v>82880000</v>
      </c>
      <c r="W34" s="33"/>
      <c r="X34" s="268">
        <v>85517000</v>
      </c>
      <c r="Y34" s="33"/>
      <c r="Z34" s="268">
        <v>89572000</v>
      </c>
      <c r="AA34" s="33"/>
      <c r="AB34" s="268">
        <v>89515000</v>
      </c>
      <c r="AC34" s="33"/>
      <c r="AD34" s="268">
        <f>[17]BS_PT!$Q$41</f>
        <v>89870000</v>
      </c>
      <c r="AE34" s="33"/>
      <c r="AF34" s="268">
        <v>94841000</v>
      </c>
      <c r="AG34" s="33"/>
      <c r="AH34" s="268">
        <v>98801000</v>
      </c>
      <c r="AI34" s="33"/>
      <c r="AJ34" s="268">
        <v>98836000</v>
      </c>
      <c r="AK34" s="33"/>
      <c r="AL34" s="268">
        <v>101318000</v>
      </c>
      <c r="AM34" s="33"/>
      <c r="AN34" s="268">
        <v>109700000</v>
      </c>
      <c r="AO34" s="33"/>
      <c r="AP34" s="268">
        <v>136940000</v>
      </c>
      <c r="AQ34" s="33"/>
      <c r="AR34" s="268">
        <v>140628000</v>
      </c>
      <c r="AS34" s="33"/>
      <c r="AT34" s="268">
        <v>145871000</v>
      </c>
      <c r="AU34" s="33"/>
      <c r="AV34" s="268">
        <v>151271000</v>
      </c>
      <c r="AW34" s="33"/>
      <c r="AX34" s="268">
        <v>165937000</v>
      </c>
      <c r="AY34" s="33"/>
      <c r="AZ34" s="338"/>
      <c r="BA34" s="33"/>
      <c r="BB34" s="268">
        <v>168835000</v>
      </c>
      <c r="BC34" s="33"/>
      <c r="BD34" s="268">
        <v>174501000</v>
      </c>
      <c r="BE34" s="33"/>
      <c r="BF34" s="268">
        <v>194350000</v>
      </c>
      <c r="BG34" s="33"/>
      <c r="BH34" s="268">
        <v>193768000</v>
      </c>
      <c r="BI34" s="33"/>
      <c r="BJ34" s="268">
        <v>184988000</v>
      </c>
      <c r="BK34" s="520"/>
      <c r="BL34" s="268">
        <v>191473000</v>
      </c>
      <c r="BM34" s="520"/>
      <c r="BN34" s="268">
        <v>175120000</v>
      </c>
      <c r="BO34" s="520"/>
      <c r="BP34" s="265" t="s">
        <v>831</v>
      </c>
      <c r="BQ34" s="33"/>
      <c r="BR34" s="33"/>
      <c r="BS34" s="266">
        <v>38480</v>
      </c>
      <c r="BT34" s="33"/>
      <c r="BU34" s="266">
        <v>42663</v>
      </c>
      <c r="BV34" s="33"/>
      <c r="BW34" s="266">
        <v>50160.705999999998</v>
      </c>
      <c r="BX34" s="33"/>
      <c r="BY34" s="266">
        <v>65828.167509999999</v>
      </c>
      <c r="BZ34" s="33"/>
      <c r="CA34" s="266">
        <v>65477.358970000001</v>
      </c>
      <c r="CB34" s="33"/>
      <c r="CC34" s="266">
        <v>71935</v>
      </c>
      <c r="CD34" s="33"/>
      <c r="CE34" s="268">
        <v>71974000</v>
      </c>
      <c r="CF34" s="33"/>
      <c r="CG34" s="268">
        <v>78659029.340000004</v>
      </c>
      <c r="CH34" s="33"/>
      <c r="CI34" s="268">
        <f>T34</f>
        <v>80655000</v>
      </c>
      <c r="CJ34" s="33"/>
      <c r="CK34" s="268">
        <f>V34</f>
        <v>82880000</v>
      </c>
      <c r="CL34" s="33"/>
      <c r="CM34" s="268">
        <f>X34</f>
        <v>85517000</v>
      </c>
      <c r="CN34" s="33"/>
      <c r="CO34" s="268">
        <f>Z34</f>
        <v>89572000</v>
      </c>
      <c r="CP34" s="33"/>
      <c r="CQ34" s="268">
        <f>AB34</f>
        <v>89515000</v>
      </c>
      <c r="CR34" s="33"/>
      <c r="CS34" s="268">
        <f>AD34</f>
        <v>89870000</v>
      </c>
      <c r="CT34" s="33"/>
      <c r="CU34" s="268">
        <f>AF34</f>
        <v>94841000</v>
      </c>
      <c r="CV34" s="33"/>
      <c r="CW34" s="268">
        <f>AH34</f>
        <v>98801000</v>
      </c>
      <c r="CX34" s="33"/>
      <c r="CY34" s="268">
        <f>AJ34</f>
        <v>98836000</v>
      </c>
      <c r="CZ34" s="33"/>
      <c r="DA34" s="268">
        <f>AL34</f>
        <v>101318000</v>
      </c>
      <c r="DB34" s="33"/>
      <c r="DC34" s="268">
        <f>AN34</f>
        <v>109700000</v>
      </c>
      <c r="DD34" s="33"/>
      <c r="DE34" s="268">
        <f>AP34</f>
        <v>136940000</v>
      </c>
      <c r="DF34" s="33"/>
      <c r="DG34" s="268">
        <f>+AR34</f>
        <v>140628000</v>
      </c>
      <c r="DH34" s="33"/>
      <c r="DI34" s="268">
        <f>+AT34</f>
        <v>145871000</v>
      </c>
      <c r="DJ34" s="33"/>
      <c r="DK34" s="268">
        <f>+AV34</f>
        <v>151271000</v>
      </c>
      <c r="DL34" s="33"/>
      <c r="DM34" s="268">
        <f>+AX34</f>
        <v>165937000</v>
      </c>
      <c r="DN34" s="33"/>
      <c r="DO34" s="338"/>
      <c r="DP34" s="33"/>
      <c r="DQ34" s="268">
        <f>+BB34</f>
        <v>168835000</v>
      </c>
      <c r="DR34" s="33"/>
      <c r="DS34" s="268">
        <f>+BD34</f>
        <v>174501000</v>
      </c>
      <c r="DT34" s="33"/>
      <c r="DU34" s="268">
        <f>BF34</f>
        <v>194350000</v>
      </c>
      <c r="DV34" s="33"/>
      <c r="DW34" s="268">
        <f>BH34</f>
        <v>193768000</v>
      </c>
      <c r="DX34" s="33"/>
      <c r="DY34" s="268">
        <f>BJ34</f>
        <v>184988000</v>
      </c>
      <c r="DZ34"/>
      <c r="EA34" s="268">
        <f>BL34</f>
        <v>191473000</v>
      </c>
      <c r="EC34" s="268">
        <f>BN34</f>
        <v>175120000</v>
      </c>
      <c r="ED34" s="431"/>
    </row>
    <row r="35" spans="1:134" ht="15" customHeight="1">
      <c r="A35" s="81" t="s">
        <v>832</v>
      </c>
      <c r="B35" s="33"/>
      <c r="C35" s="33"/>
      <c r="D35" s="98"/>
      <c r="E35" s="33"/>
      <c r="F35" s="98"/>
      <c r="G35" s="33"/>
      <c r="H35" s="98"/>
      <c r="I35" s="33"/>
      <c r="J35" s="178"/>
      <c r="K35" s="33"/>
      <c r="L35" s="178">
        <v>37716</v>
      </c>
      <c r="M35" s="33"/>
      <c r="N35" s="178">
        <v>36097</v>
      </c>
      <c r="O35" s="33"/>
      <c r="P35" s="215">
        <v>34526000</v>
      </c>
      <c r="Q35" s="33"/>
      <c r="R35" s="215">
        <v>33771012.369999997</v>
      </c>
      <c r="S35" s="33"/>
      <c r="T35" s="215">
        <v>33195000</v>
      </c>
      <c r="U35" s="33"/>
      <c r="V35" s="215">
        <v>32419000</v>
      </c>
      <c r="W35" s="33"/>
      <c r="X35" s="215">
        <v>30422000</v>
      </c>
      <c r="Y35" s="33"/>
      <c r="Z35" s="215">
        <v>28934000</v>
      </c>
      <c r="AA35" s="33"/>
      <c r="AB35" s="215">
        <v>30431000</v>
      </c>
      <c r="AC35" s="33"/>
      <c r="AD35" s="215">
        <f>[17]BS_PT!$Q$42</f>
        <v>30566000</v>
      </c>
      <c r="AE35" s="33"/>
      <c r="AF35" s="215">
        <v>28974000</v>
      </c>
      <c r="AG35" s="33"/>
      <c r="AH35" s="215">
        <v>12457000</v>
      </c>
      <c r="AI35" s="33"/>
      <c r="AJ35" s="215">
        <v>10365000</v>
      </c>
      <c r="AK35" s="33"/>
      <c r="AL35" s="215">
        <v>8087000</v>
      </c>
      <c r="AM35" s="33"/>
      <c r="AN35" s="215">
        <v>6369000</v>
      </c>
      <c r="AO35" s="33"/>
      <c r="AP35" s="215">
        <v>4788000</v>
      </c>
      <c r="AQ35" s="33"/>
      <c r="AR35" s="215">
        <v>3355000</v>
      </c>
      <c r="AS35" s="33"/>
      <c r="AT35" s="215">
        <v>2961000</v>
      </c>
      <c r="AU35" s="33"/>
      <c r="AV35" s="215">
        <v>2606000</v>
      </c>
      <c r="AW35" s="33"/>
      <c r="AX35" s="215">
        <v>2252000</v>
      </c>
      <c r="AY35" s="33"/>
      <c r="AZ35" s="337"/>
      <c r="BA35" s="33"/>
      <c r="BB35" s="215">
        <v>1664000</v>
      </c>
      <c r="BC35" s="33"/>
      <c r="BD35" s="215">
        <v>1379000</v>
      </c>
      <c r="BE35" s="33"/>
      <c r="BF35" s="215">
        <v>1094000</v>
      </c>
      <c r="BG35" s="33"/>
      <c r="BH35" s="215">
        <v>840000</v>
      </c>
      <c r="BI35" s="33"/>
      <c r="BJ35" s="215">
        <v>598000</v>
      </c>
      <c r="BK35" s="520"/>
      <c r="BL35" s="215">
        <v>355000</v>
      </c>
      <c r="BM35" s="520"/>
      <c r="BN35" s="215">
        <v>113000</v>
      </c>
      <c r="BO35" s="520"/>
      <c r="BP35" s="81" t="s">
        <v>833</v>
      </c>
      <c r="BQ35" s="33"/>
      <c r="BR35" s="33"/>
      <c r="BS35" s="98"/>
      <c r="BT35" s="33"/>
      <c r="BU35" s="98"/>
      <c r="BV35" s="33"/>
      <c r="BW35" s="98"/>
      <c r="BX35" s="33"/>
      <c r="BY35" s="98"/>
      <c r="BZ35" s="33"/>
      <c r="CA35" s="98">
        <v>37716</v>
      </c>
      <c r="CB35" s="33"/>
      <c r="CC35" s="98">
        <v>36097</v>
      </c>
      <c r="CD35" s="33"/>
      <c r="CE35" s="215">
        <v>34526000</v>
      </c>
      <c r="CF35" s="33"/>
      <c r="CG35" s="215">
        <v>33771012.369999997</v>
      </c>
      <c r="CH35" s="33"/>
      <c r="CI35" s="215">
        <f>T35</f>
        <v>33195000</v>
      </c>
      <c r="CJ35" s="33"/>
      <c r="CK35" s="215">
        <f>V35</f>
        <v>32419000</v>
      </c>
      <c r="CL35" s="33"/>
      <c r="CM35" s="215">
        <f>X35</f>
        <v>30422000</v>
      </c>
      <c r="CN35" s="33"/>
      <c r="CO35" s="215">
        <f>Z35</f>
        <v>28934000</v>
      </c>
      <c r="CP35" s="33"/>
      <c r="CQ35" s="215">
        <f>AB35</f>
        <v>30431000</v>
      </c>
      <c r="CR35" s="33"/>
      <c r="CS35" s="215">
        <f>AD35</f>
        <v>30566000</v>
      </c>
      <c r="CT35" s="33"/>
      <c r="CU35" s="215">
        <f>AF35</f>
        <v>28974000</v>
      </c>
      <c r="CV35" s="33"/>
      <c r="CW35" s="215">
        <f>AH35</f>
        <v>12457000</v>
      </c>
      <c r="CX35" s="33"/>
      <c r="CY35" s="215">
        <f>AJ35</f>
        <v>10365000</v>
      </c>
      <c r="CZ35" s="33"/>
      <c r="DA35" s="215">
        <f>AL35</f>
        <v>8087000</v>
      </c>
      <c r="DB35" s="33"/>
      <c r="DC35" s="215">
        <f>AN35</f>
        <v>6369000</v>
      </c>
      <c r="DD35" s="33"/>
      <c r="DE35" s="215">
        <f>AP35</f>
        <v>4788000</v>
      </c>
      <c r="DF35" s="33"/>
      <c r="DG35" s="215">
        <f>+AR35</f>
        <v>3355000</v>
      </c>
      <c r="DH35" s="33"/>
      <c r="DI35" s="215">
        <f>+AT35</f>
        <v>2961000</v>
      </c>
      <c r="DJ35" s="33"/>
      <c r="DK35" s="215">
        <f>+AV35</f>
        <v>2606000</v>
      </c>
      <c r="DL35" s="33"/>
      <c r="DM35" s="215">
        <f>+AX35</f>
        <v>2252000</v>
      </c>
      <c r="DN35" s="33"/>
      <c r="DO35" s="337"/>
      <c r="DP35" s="33"/>
      <c r="DQ35" s="215">
        <f>+BB35</f>
        <v>1664000</v>
      </c>
      <c r="DR35" s="33"/>
      <c r="DS35" s="215">
        <f>+BD35</f>
        <v>1379000</v>
      </c>
      <c r="DT35" s="33"/>
      <c r="DU35" s="215">
        <f>BF35</f>
        <v>1094000</v>
      </c>
      <c r="DV35" s="33"/>
      <c r="DW35" s="215">
        <f>BH35</f>
        <v>840000</v>
      </c>
      <c r="DX35" s="33"/>
      <c r="DY35" s="215">
        <f>BJ35</f>
        <v>598000</v>
      </c>
      <c r="DZ35"/>
      <c r="EA35" s="215">
        <f>BL35</f>
        <v>355000</v>
      </c>
      <c r="EC35" s="215">
        <f>BN35</f>
        <v>113000</v>
      </c>
    </row>
    <row r="36" spans="1:134" ht="15" customHeight="1">
      <c r="A36" s="79" t="s">
        <v>834</v>
      </c>
      <c r="B36" s="20"/>
      <c r="C36" s="20"/>
      <c r="D36" s="80">
        <v>6140013</v>
      </c>
      <c r="E36" s="20"/>
      <c r="F36" s="80">
        <v>6133124</v>
      </c>
      <c r="G36" s="20"/>
      <c r="H36" s="80">
        <v>6243259.2649999997</v>
      </c>
      <c r="I36" s="20"/>
      <c r="J36" s="179">
        <v>8616293.0167500004</v>
      </c>
      <c r="K36" s="20"/>
      <c r="L36" s="179">
        <v>6829918.0193299996</v>
      </c>
      <c r="M36" s="20"/>
      <c r="N36" s="179">
        <v>7133889</v>
      </c>
      <c r="O36" s="20"/>
      <c r="P36" s="214">
        <v>7552581000</v>
      </c>
      <c r="Q36" s="20"/>
      <c r="R36" s="214">
        <v>7661545610.5799999</v>
      </c>
      <c r="S36" s="20"/>
      <c r="T36" s="214">
        <v>9123902000</v>
      </c>
      <c r="U36" s="20"/>
      <c r="V36" s="214">
        <v>9694160000</v>
      </c>
      <c r="W36" s="20"/>
      <c r="X36" s="214">
        <v>10508676000</v>
      </c>
      <c r="Y36" s="20"/>
      <c r="Z36" s="214">
        <v>11745613000</v>
      </c>
      <c r="AA36" s="20"/>
      <c r="AB36" s="214">
        <v>12402198000</v>
      </c>
      <c r="AC36" s="20"/>
      <c r="AD36" s="214">
        <f>[17]BS_PT!$Q$43</f>
        <v>12932485000</v>
      </c>
      <c r="AE36" s="20"/>
      <c r="AF36" s="214">
        <v>13584403000</v>
      </c>
      <c r="AG36" s="20"/>
      <c r="AH36" s="214">
        <v>13760452000</v>
      </c>
      <c r="AI36" s="20"/>
      <c r="AJ36" s="214">
        <v>14067250000</v>
      </c>
      <c r="AK36" s="20"/>
      <c r="AL36" s="214">
        <v>14276988000</v>
      </c>
      <c r="AM36" s="20"/>
      <c r="AN36" s="214">
        <v>14231599000</v>
      </c>
      <c r="AO36" s="20"/>
      <c r="AP36" s="214">
        <f>SUM(AP22:AP35)</f>
        <v>14219413000</v>
      </c>
      <c r="AQ36" s="20"/>
      <c r="AR36" s="214">
        <f>SUM(AR22:AR35)</f>
        <v>15240423000</v>
      </c>
      <c r="AS36" s="20"/>
      <c r="AT36" s="214">
        <v>15202278000</v>
      </c>
      <c r="AU36" s="20"/>
      <c r="AV36" s="214">
        <f>SUM(AV22:AV35)</f>
        <v>15205049000</v>
      </c>
      <c r="AW36" s="20"/>
      <c r="AX36" s="214">
        <v>16027232000</v>
      </c>
      <c r="AY36" s="20"/>
      <c r="AZ36" s="340"/>
      <c r="BA36" s="20"/>
      <c r="BB36" s="214">
        <v>16530109000</v>
      </c>
      <c r="BC36" s="20"/>
      <c r="BD36" s="214">
        <v>17043548000</v>
      </c>
      <c r="BE36" s="20"/>
      <c r="BF36" s="214">
        <v>17408437000</v>
      </c>
      <c r="BG36" s="20"/>
      <c r="BH36" s="214">
        <v>17910259000</v>
      </c>
      <c r="BI36" s="20"/>
      <c r="BJ36" s="214">
        <v>18306599000</v>
      </c>
      <c r="BK36" s="308"/>
      <c r="BL36" s="214">
        <v>18424940000</v>
      </c>
      <c r="BM36" s="308"/>
      <c r="BN36" s="214">
        <v>18927124000</v>
      </c>
      <c r="BO36" s="308"/>
      <c r="BP36" s="79" t="s">
        <v>835</v>
      </c>
      <c r="BQ36" s="20"/>
      <c r="BR36" s="20"/>
      <c r="BS36" s="80">
        <v>6140013</v>
      </c>
      <c r="BT36" s="20"/>
      <c r="BU36" s="80">
        <v>6133124</v>
      </c>
      <c r="BV36" s="20"/>
      <c r="BW36" s="80">
        <v>6243259.2649999997</v>
      </c>
      <c r="BX36" s="20"/>
      <c r="BY36" s="80">
        <v>8616293.0167500004</v>
      </c>
      <c r="BZ36" s="20"/>
      <c r="CA36" s="80">
        <v>6829918.0193299996</v>
      </c>
      <c r="CB36" s="20"/>
      <c r="CC36" s="80">
        <v>7133889</v>
      </c>
      <c r="CD36" s="20"/>
      <c r="CE36" s="214">
        <v>7552581000</v>
      </c>
      <c r="CF36" s="20"/>
      <c r="CG36" s="214">
        <v>7661545610.5799999</v>
      </c>
      <c r="CH36" s="20"/>
      <c r="CI36" s="214">
        <f>T36</f>
        <v>9123902000</v>
      </c>
      <c r="CJ36" s="20"/>
      <c r="CK36" s="214">
        <f>V36</f>
        <v>9694160000</v>
      </c>
      <c r="CL36" s="20"/>
      <c r="CM36" s="214">
        <f>X36</f>
        <v>10508676000</v>
      </c>
      <c r="CN36" s="20"/>
      <c r="CO36" s="214">
        <f>Z36</f>
        <v>11745613000</v>
      </c>
      <c r="CP36" s="20"/>
      <c r="CQ36" s="214">
        <f>AB36</f>
        <v>12402198000</v>
      </c>
      <c r="CR36" s="20"/>
      <c r="CS36" s="214">
        <f>AD36</f>
        <v>12932485000</v>
      </c>
      <c r="CT36" s="20"/>
      <c r="CU36" s="214">
        <f>AF36</f>
        <v>13584403000</v>
      </c>
      <c r="CV36" s="20"/>
      <c r="CW36" s="214">
        <f>AH36</f>
        <v>13760452000</v>
      </c>
      <c r="CX36" s="20"/>
      <c r="CY36" s="214">
        <f>AJ36</f>
        <v>14067250000</v>
      </c>
      <c r="CZ36" s="20"/>
      <c r="DA36" s="214">
        <f>AL36</f>
        <v>14276988000</v>
      </c>
      <c r="DB36" s="20"/>
      <c r="DC36" s="214">
        <f>AN36</f>
        <v>14231599000</v>
      </c>
      <c r="DD36" s="20"/>
      <c r="DE36" s="214">
        <f>AP36</f>
        <v>14219413000</v>
      </c>
      <c r="DF36" s="20"/>
      <c r="DG36" s="214">
        <f>+AR36</f>
        <v>15240423000</v>
      </c>
      <c r="DH36" s="20"/>
      <c r="DI36" s="214">
        <f>+AT36</f>
        <v>15202278000</v>
      </c>
      <c r="DJ36" s="20"/>
      <c r="DK36" s="214">
        <f>+AV36</f>
        <v>15205049000</v>
      </c>
      <c r="DL36" s="20"/>
      <c r="DM36" s="214">
        <f>+AX36</f>
        <v>16027232000</v>
      </c>
      <c r="DN36" s="20"/>
      <c r="DO36" s="340"/>
      <c r="DP36" s="20"/>
      <c r="DQ36" s="214">
        <f>+BB36</f>
        <v>16530109000</v>
      </c>
      <c r="DR36" s="20"/>
      <c r="DS36" s="214">
        <f>+BD36</f>
        <v>17043548000</v>
      </c>
      <c r="DT36" s="20"/>
      <c r="DU36" s="214">
        <f>BF36</f>
        <v>17408437000</v>
      </c>
      <c r="DV36" s="20"/>
      <c r="DW36" s="214">
        <f>BH36</f>
        <v>17910259000</v>
      </c>
      <c r="DX36" s="20"/>
      <c r="DY36" s="214">
        <f>BJ36</f>
        <v>18306599000</v>
      </c>
      <c r="DZ36" s="3"/>
      <c r="EA36" s="214">
        <f>BL36</f>
        <v>18424940000</v>
      </c>
      <c r="EC36" s="214">
        <f>BN36</f>
        <v>18927124000</v>
      </c>
    </row>
    <row r="37" spans="1:134" ht="16.5" customHeight="1">
      <c r="A37" s="13"/>
      <c r="B37" s="13"/>
      <c r="C37" s="13"/>
      <c r="D37" s="142">
        <v>0</v>
      </c>
      <c r="E37" s="13"/>
      <c r="F37" s="142"/>
      <c r="G37" s="13"/>
      <c r="H37" s="142"/>
      <c r="I37" s="13"/>
      <c r="J37" s="142">
        <v>0</v>
      </c>
      <c r="K37" s="13"/>
      <c r="L37" s="142"/>
      <c r="M37" s="13"/>
      <c r="N37" s="142">
        <v>0</v>
      </c>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342"/>
      <c r="BA37" s="13"/>
      <c r="BB37" s="13"/>
      <c r="BC37" s="13"/>
      <c r="BD37" s="13"/>
      <c r="BE37" s="13"/>
      <c r="BF37" s="13"/>
      <c r="BG37" s="13"/>
      <c r="BH37" s="13"/>
      <c r="BI37" s="13"/>
      <c r="BJ37" s="13"/>
      <c r="BK37" s="13"/>
      <c r="BL37" s="13"/>
      <c r="BM37" s="13"/>
      <c r="BN37" s="13"/>
      <c r="BO37" s="13"/>
      <c r="BP37" s="13"/>
      <c r="BQ37" s="13"/>
      <c r="BR37" s="13"/>
      <c r="BS37" s="66">
        <v>0</v>
      </c>
      <c r="BT37" s="13"/>
      <c r="BU37" s="66"/>
      <c r="BV37" s="13"/>
      <c r="BW37" s="66"/>
      <c r="BX37" s="13"/>
      <c r="BY37" s="66"/>
      <c r="BZ37" s="13"/>
      <c r="CA37" s="66"/>
      <c r="CB37" s="13"/>
      <c r="CC37" s="66"/>
      <c r="CD37" s="13"/>
      <c r="CE37" s="219"/>
      <c r="CF37" s="13"/>
      <c r="CG37" s="219">
        <v>0</v>
      </c>
      <c r="CH37" s="13"/>
      <c r="CI37" s="219"/>
      <c r="CJ37" s="13"/>
      <c r="CK37" s="219"/>
      <c r="CL37" s="13"/>
      <c r="CM37" s="219"/>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342"/>
      <c r="DP37" s="13"/>
      <c r="DQ37" s="13"/>
      <c r="DR37" s="13"/>
      <c r="DS37" s="13"/>
      <c r="DT37" s="13"/>
      <c r="DU37" s="13"/>
      <c r="DV37" s="13"/>
      <c r="DW37" s="13"/>
      <c r="DX37" s="13"/>
      <c r="DY37" s="13"/>
      <c r="DZ37"/>
      <c r="EA37" s="13"/>
      <c r="EC37" s="13"/>
    </row>
    <row r="38" spans="1:134" ht="3.75" customHeight="1">
      <c r="A38" s="13"/>
      <c r="B38" s="13"/>
      <c r="C38" s="13"/>
      <c r="D38" s="66"/>
      <c r="E38" s="13"/>
      <c r="F38" s="66"/>
      <c r="G38" s="13"/>
      <c r="H38" s="66"/>
      <c r="I38" s="13"/>
      <c r="J38" s="66">
        <v>0</v>
      </c>
      <c r="K38" s="13"/>
      <c r="L38" s="66"/>
      <c r="M38" s="13"/>
      <c r="N38" s="66">
        <v>0</v>
      </c>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342"/>
      <c r="BA38" s="13"/>
      <c r="BB38" s="13"/>
      <c r="BC38" s="13"/>
      <c r="BD38" s="13"/>
      <c r="BE38" s="13"/>
      <c r="BF38" s="13"/>
      <c r="BG38" s="13"/>
      <c r="BH38" s="13"/>
      <c r="BI38" s="13"/>
      <c r="BJ38" s="13"/>
      <c r="BK38" s="13"/>
      <c r="BL38" s="13"/>
      <c r="BM38" s="13"/>
      <c r="BN38" s="13"/>
      <c r="BO38" s="13"/>
      <c r="BP38" s="13"/>
      <c r="BQ38" s="13"/>
      <c r="BR38" s="13"/>
      <c r="BS38" s="66">
        <v>0</v>
      </c>
      <c r="BT38" s="13"/>
      <c r="BU38" s="66"/>
      <c r="BV38" s="13"/>
      <c r="BW38" s="66"/>
      <c r="BX38" s="13"/>
      <c r="BY38" s="66"/>
      <c r="BZ38" s="13"/>
      <c r="CA38" s="66"/>
      <c r="CB38" s="13"/>
      <c r="CC38" s="66">
        <v>0</v>
      </c>
      <c r="CD38" s="13"/>
      <c r="CE38" s="217"/>
      <c r="CF38" s="13"/>
      <c r="CG38" s="217">
        <v>0</v>
      </c>
      <c r="CH38" s="13"/>
      <c r="CI38" s="217">
        <f>T38</f>
        <v>0</v>
      </c>
      <c r="CJ38" s="13"/>
      <c r="CK38" s="217">
        <f>V38</f>
        <v>0</v>
      </c>
      <c r="CL38" s="13"/>
      <c r="CM38" s="217">
        <f>X38</f>
        <v>0</v>
      </c>
      <c r="CN38" s="13"/>
      <c r="CO38" s="13">
        <f>Z38</f>
        <v>0</v>
      </c>
      <c r="CP38" s="13"/>
      <c r="CQ38" s="13">
        <f>AB38</f>
        <v>0</v>
      </c>
      <c r="CR38" s="13"/>
      <c r="CS38" s="13">
        <f>AD38</f>
        <v>0</v>
      </c>
      <c r="CT38" s="13"/>
      <c r="CU38" s="13">
        <f>AF38</f>
        <v>0</v>
      </c>
      <c r="CV38" s="13"/>
      <c r="CW38" s="13">
        <f>AH38</f>
        <v>0</v>
      </c>
      <c r="CX38" s="13"/>
      <c r="CY38" s="13">
        <f>AJ38</f>
        <v>0</v>
      </c>
      <c r="CZ38" s="13"/>
      <c r="DA38" s="13">
        <f>AL38</f>
        <v>0</v>
      </c>
      <c r="DB38" s="13"/>
      <c r="DC38" s="13">
        <f>AN38</f>
        <v>0</v>
      </c>
      <c r="DD38" s="13"/>
      <c r="DE38" s="13">
        <f>AP38</f>
        <v>0</v>
      </c>
      <c r="DF38" s="13"/>
      <c r="DG38" s="13">
        <f>+AR38</f>
        <v>0</v>
      </c>
      <c r="DH38" s="13"/>
      <c r="DI38" s="13">
        <f>+AT38</f>
        <v>0</v>
      </c>
      <c r="DJ38" s="13"/>
      <c r="DK38" s="13">
        <f>+AV38</f>
        <v>0</v>
      </c>
      <c r="DL38" s="13"/>
      <c r="DM38" s="13">
        <f>+AX38</f>
        <v>0</v>
      </c>
      <c r="DN38" s="13"/>
      <c r="DO38" s="342"/>
      <c r="DP38" s="13"/>
      <c r="DQ38" s="13">
        <f>+BB38</f>
        <v>0</v>
      </c>
      <c r="DR38" s="13"/>
      <c r="DS38" s="13">
        <f>+BD38</f>
        <v>0</v>
      </c>
      <c r="DT38" s="13"/>
      <c r="DU38" s="13">
        <f>+BF38</f>
        <v>0</v>
      </c>
      <c r="DV38" s="13"/>
      <c r="DW38" s="13"/>
      <c r="DX38" s="13"/>
      <c r="DY38" s="13">
        <f>BJ38</f>
        <v>0</v>
      </c>
      <c r="DZ38" s="3"/>
      <c r="EA38" s="13">
        <f>BO38</f>
        <v>0</v>
      </c>
      <c r="EC38" s="13">
        <f>BQ38</f>
        <v>0</v>
      </c>
    </row>
    <row r="39" spans="1:134" ht="13.5" customHeight="1">
      <c r="A39" s="127" t="s">
        <v>836</v>
      </c>
      <c r="B39" s="269"/>
      <c r="C39" s="269"/>
      <c r="D39" s="128">
        <v>8256448</v>
      </c>
      <c r="E39" s="269"/>
      <c r="F39" s="128">
        <v>8193876</v>
      </c>
      <c r="G39" s="269"/>
      <c r="H39" s="128">
        <v>8906950.2239999995</v>
      </c>
      <c r="I39" s="269"/>
      <c r="J39" s="270">
        <v>8616293.0167500004</v>
      </c>
      <c r="K39" s="269"/>
      <c r="L39" s="270">
        <v>9083070.9087099992</v>
      </c>
      <c r="M39" s="269"/>
      <c r="N39" s="270">
        <v>10361283.025489997</v>
      </c>
      <c r="O39" s="269"/>
      <c r="P39" s="271">
        <v>10683433000</v>
      </c>
      <c r="Q39" s="269"/>
      <c r="R39" s="271">
        <v>11229976000</v>
      </c>
      <c r="S39" s="269"/>
      <c r="T39" s="271">
        <v>12352048000</v>
      </c>
      <c r="U39" s="269"/>
      <c r="V39" s="271">
        <v>13535459000</v>
      </c>
      <c r="W39" s="269"/>
      <c r="X39" s="271">
        <v>10606223000</v>
      </c>
      <c r="Y39" s="269"/>
      <c r="Z39" s="271">
        <v>14105420000</v>
      </c>
      <c r="AA39" s="269"/>
      <c r="AB39" s="271">
        <v>15078328000</v>
      </c>
      <c r="AC39" s="269"/>
      <c r="AD39" s="271">
        <f>[17]BS_PT!$Q$45</f>
        <v>15184963000</v>
      </c>
      <c r="AE39" s="269"/>
      <c r="AF39" s="271">
        <v>16104988000</v>
      </c>
      <c r="AG39" s="269"/>
      <c r="AH39" s="271">
        <v>15895635000</v>
      </c>
      <c r="AI39" s="269"/>
      <c r="AJ39" s="271">
        <v>17394249000</v>
      </c>
      <c r="AK39" s="269"/>
      <c r="AL39" s="271">
        <v>18230115000</v>
      </c>
      <c r="AM39" s="269"/>
      <c r="AN39" s="271">
        <v>17852091000</v>
      </c>
      <c r="AO39" s="269"/>
      <c r="AP39" s="271">
        <f>+AP36+AP20</f>
        <v>17309081000</v>
      </c>
      <c r="AQ39" s="269"/>
      <c r="AR39" s="271">
        <f>+AR36+AR20</f>
        <v>18436499000</v>
      </c>
      <c r="AS39" s="269"/>
      <c r="AT39" s="271">
        <v>18800623000</v>
      </c>
      <c r="AU39" s="269"/>
      <c r="AV39" s="271">
        <v>19422890000</v>
      </c>
      <c r="AW39" s="269"/>
      <c r="AX39" s="271">
        <v>19448659000</v>
      </c>
      <c r="AY39" s="269"/>
      <c r="AZ39" s="343"/>
      <c r="BA39" s="269"/>
      <c r="BB39" s="271">
        <v>19812108000</v>
      </c>
      <c r="BC39" s="269"/>
      <c r="BD39" s="271">
        <v>20186204000</v>
      </c>
      <c r="BE39" s="269"/>
      <c r="BF39" s="271">
        <v>20431094000</v>
      </c>
      <c r="BG39" s="269"/>
      <c r="BH39" s="271">
        <v>21030241000</v>
      </c>
      <c r="BI39" s="269"/>
      <c r="BJ39" s="271">
        <v>21563366000</v>
      </c>
      <c r="BK39" s="308"/>
      <c r="BL39" s="271">
        <v>21812048000</v>
      </c>
      <c r="BM39" s="308"/>
      <c r="BN39" s="271">
        <v>22506506000</v>
      </c>
      <c r="BO39" s="308"/>
      <c r="BP39" s="127" t="s">
        <v>837</v>
      </c>
      <c r="BQ39" s="269"/>
      <c r="BR39" s="269"/>
      <c r="BS39" s="128">
        <v>8256448</v>
      </c>
      <c r="BT39" s="269"/>
      <c r="BU39" s="128">
        <v>8193876</v>
      </c>
      <c r="BV39" s="269"/>
      <c r="BW39" s="128">
        <v>8892594.8870000001</v>
      </c>
      <c r="BX39" s="269"/>
      <c r="BY39" s="128">
        <v>8616293.0167500004</v>
      </c>
      <c r="BZ39" s="269"/>
      <c r="CA39" s="128">
        <v>9083070.9087099992</v>
      </c>
      <c r="CB39" s="269"/>
      <c r="CC39" s="128">
        <v>10361283.025489997</v>
      </c>
      <c r="CD39" s="269"/>
      <c r="CE39" s="271">
        <v>10683433000</v>
      </c>
      <c r="CF39" s="269"/>
      <c r="CG39" s="271">
        <v>11229976000</v>
      </c>
      <c r="CH39" s="269"/>
      <c r="CI39" s="271">
        <f>T39</f>
        <v>12352048000</v>
      </c>
      <c r="CJ39" s="269"/>
      <c r="CK39" s="271">
        <f>V39</f>
        <v>13535459000</v>
      </c>
      <c r="CL39" s="269"/>
      <c r="CM39" s="271">
        <f>X39</f>
        <v>10606223000</v>
      </c>
      <c r="CN39" s="269"/>
      <c r="CO39" s="271">
        <f>Z39</f>
        <v>14105420000</v>
      </c>
      <c r="CP39" s="269"/>
      <c r="CQ39" s="271">
        <f>AB39</f>
        <v>15078328000</v>
      </c>
      <c r="CR39" s="269"/>
      <c r="CS39" s="271">
        <f>AD39</f>
        <v>15184963000</v>
      </c>
      <c r="CT39" s="269"/>
      <c r="CU39" s="271">
        <f>AF39</f>
        <v>16104988000</v>
      </c>
      <c r="CV39" s="269"/>
      <c r="CW39" s="271">
        <f>AH39</f>
        <v>15895635000</v>
      </c>
      <c r="CX39" s="269"/>
      <c r="CY39" s="271">
        <f>AJ39</f>
        <v>17394249000</v>
      </c>
      <c r="CZ39" s="269"/>
      <c r="DA39" s="271">
        <f>AL39</f>
        <v>18230115000</v>
      </c>
      <c r="DB39" s="269"/>
      <c r="DC39" s="271">
        <f>AN39</f>
        <v>17852091000</v>
      </c>
      <c r="DD39" s="269"/>
      <c r="DE39" s="271">
        <f>AP39</f>
        <v>17309081000</v>
      </c>
      <c r="DF39" s="269"/>
      <c r="DG39" s="271">
        <f>+AR39</f>
        <v>18436499000</v>
      </c>
      <c r="DH39" s="269"/>
      <c r="DI39" s="271">
        <f>+AT39</f>
        <v>18800623000</v>
      </c>
      <c r="DJ39" s="269"/>
      <c r="DK39" s="271">
        <f>+AV39</f>
        <v>19422890000</v>
      </c>
      <c r="DL39" s="269"/>
      <c r="DM39" s="271">
        <f>+AX39</f>
        <v>19448659000</v>
      </c>
      <c r="DN39" s="269"/>
      <c r="DO39" s="343"/>
      <c r="DP39" s="269"/>
      <c r="DQ39" s="271">
        <f>+BB39</f>
        <v>19812108000</v>
      </c>
      <c r="DR39" s="269"/>
      <c r="DS39" s="271">
        <f>+BD39</f>
        <v>20186204000</v>
      </c>
      <c r="DT39" s="32"/>
      <c r="DU39" s="271">
        <f>+BF39</f>
        <v>20431094000</v>
      </c>
      <c r="DV39" s="32"/>
      <c r="DW39" s="271">
        <f>+BH39</f>
        <v>21030241000</v>
      </c>
      <c r="DX39" s="32"/>
      <c r="DY39" s="271">
        <f>BJ39</f>
        <v>21563366000</v>
      </c>
      <c r="DZ39" s="426"/>
      <c r="EA39" s="271">
        <f>BL39</f>
        <v>21812048000</v>
      </c>
      <c r="EC39" s="271">
        <f>BN39</f>
        <v>22506506000</v>
      </c>
    </row>
    <row r="40" spans="1:134" ht="13.5" customHeight="1">
      <c r="A40" s="91"/>
      <c r="B40" s="32"/>
      <c r="C40" s="32"/>
      <c r="D40" s="143">
        <v>0</v>
      </c>
      <c r="E40" s="32"/>
      <c r="F40" s="143"/>
      <c r="G40" s="32"/>
      <c r="H40" s="143"/>
      <c r="I40" s="32"/>
      <c r="J40" s="180"/>
      <c r="K40" s="32"/>
      <c r="L40" s="180"/>
      <c r="M40" s="32"/>
      <c r="N40" s="180">
        <v>0</v>
      </c>
      <c r="O40" s="32"/>
      <c r="P40" s="91"/>
      <c r="Q40" s="32"/>
      <c r="R40" s="91"/>
      <c r="S40" s="32"/>
      <c r="T40" s="91"/>
      <c r="U40" s="32"/>
      <c r="V40" s="91"/>
      <c r="W40" s="32"/>
      <c r="X40" s="91"/>
      <c r="Y40" s="32"/>
      <c r="Z40" s="91"/>
      <c r="AA40" s="32"/>
      <c r="AB40" s="91"/>
      <c r="AC40" s="32"/>
      <c r="AD40" s="91"/>
      <c r="AE40" s="32"/>
      <c r="AF40" s="91"/>
      <c r="AG40" s="32"/>
      <c r="AH40" s="91"/>
      <c r="AI40" s="32"/>
      <c r="AJ40" s="91"/>
      <c r="AK40" s="32"/>
      <c r="AL40" s="91"/>
      <c r="AM40" s="32"/>
      <c r="AN40" s="91"/>
      <c r="AO40" s="32"/>
      <c r="AP40" s="91"/>
      <c r="AQ40" s="32"/>
      <c r="AR40" s="91"/>
      <c r="AS40" s="32"/>
      <c r="AT40" s="91"/>
      <c r="AU40" s="32"/>
      <c r="AV40" s="91"/>
      <c r="AW40" s="32"/>
      <c r="AX40" s="91"/>
      <c r="AY40" s="32"/>
      <c r="AZ40" s="341"/>
      <c r="BA40" s="32"/>
      <c r="BB40" s="91"/>
      <c r="BC40" s="32"/>
      <c r="BD40" s="91"/>
      <c r="BE40" s="32"/>
      <c r="BF40" s="91"/>
      <c r="BG40" s="32"/>
      <c r="BH40" s="91"/>
      <c r="BI40" s="32"/>
      <c r="BJ40" s="91"/>
      <c r="BK40" s="305"/>
      <c r="BL40" s="91"/>
      <c r="BM40" s="305"/>
      <c r="BN40" s="91"/>
      <c r="BO40" s="305"/>
      <c r="BP40" s="91"/>
      <c r="BQ40" s="32"/>
      <c r="BR40" s="32"/>
      <c r="BS40" s="101"/>
      <c r="BT40" s="32"/>
      <c r="BU40" s="101"/>
      <c r="BV40" s="32"/>
      <c r="BW40" s="101"/>
      <c r="BX40" s="32"/>
      <c r="BY40" s="101"/>
      <c r="BZ40" s="32"/>
      <c r="CA40" s="101"/>
      <c r="CB40" s="32"/>
      <c r="CC40" s="101"/>
      <c r="CD40" s="32"/>
      <c r="CE40" s="218"/>
      <c r="CF40" s="32"/>
      <c r="CG40" s="218"/>
      <c r="CH40" s="32"/>
      <c r="CI40" s="218"/>
      <c r="CJ40" s="32"/>
      <c r="CK40" s="218"/>
      <c r="CL40" s="32"/>
      <c r="CM40" s="218"/>
      <c r="CN40" s="32"/>
      <c r="CO40" s="91"/>
      <c r="CP40" s="32"/>
      <c r="CQ40" s="91"/>
      <c r="CR40" s="32"/>
      <c r="CS40" s="91"/>
      <c r="CT40" s="32"/>
      <c r="CU40" s="91"/>
      <c r="CV40" s="32"/>
      <c r="CW40" s="91"/>
      <c r="CX40" s="32"/>
      <c r="CY40" s="91"/>
      <c r="CZ40" s="32"/>
      <c r="DA40" s="91"/>
      <c r="DB40" s="32"/>
      <c r="DC40" s="91"/>
      <c r="DD40" s="32"/>
      <c r="DE40" s="91"/>
      <c r="DF40" s="32"/>
      <c r="DG40" s="91"/>
      <c r="DH40" s="32"/>
      <c r="DI40" s="91"/>
      <c r="DJ40" s="32"/>
      <c r="DK40" s="91"/>
      <c r="DL40" s="32"/>
      <c r="DM40" s="91"/>
      <c r="DN40" s="32"/>
      <c r="DO40" s="341"/>
      <c r="DP40" s="32"/>
      <c r="DQ40" s="91"/>
      <c r="DR40" s="32"/>
      <c r="DS40" s="91"/>
      <c r="DT40" s="32"/>
      <c r="DU40" s="91"/>
      <c r="DV40" s="32"/>
      <c r="DW40" s="91"/>
      <c r="DX40" s="32"/>
      <c r="DY40" s="91"/>
      <c r="DZ40"/>
      <c r="EA40" s="91"/>
      <c r="EB40"/>
      <c r="EC40" s="91"/>
    </row>
    <row r="41" spans="1:134" ht="5.25" customHeight="1">
      <c r="A41" s="15"/>
      <c r="B41" s="15"/>
      <c r="C41" s="15"/>
      <c r="D41" s="65"/>
      <c r="E41" s="15"/>
      <c r="F41" s="65"/>
      <c r="G41" s="15"/>
      <c r="H41" s="65"/>
      <c r="I41" s="15"/>
      <c r="J41" s="65"/>
      <c r="K41" s="15"/>
      <c r="L41" s="65"/>
      <c r="M41" s="15"/>
      <c r="N41" s="65">
        <v>0</v>
      </c>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345"/>
      <c r="BA41" s="15"/>
      <c r="BB41" s="15"/>
      <c r="BC41" s="15"/>
      <c r="BD41" s="15"/>
      <c r="BE41" s="15"/>
      <c r="BF41" s="15"/>
      <c r="BG41" s="15"/>
      <c r="BH41" s="15"/>
      <c r="BI41" s="15"/>
      <c r="BJ41" s="15"/>
      <c r="BK41" s="15"/>
      <c r="BL41" s="15"/>
      <c r="BM41" s="15"/>
      <c r="BN41" s="15"/>
      <c r="BO41" s="15"/>
      <c r="BP41" s="15"/>
      <c r="BQ41" s="15"/>
      <c r="BR41" s="15"/>
      <c r="BS41" s="65"/>
      <c r="BT41" s="15"/>
      <c r="BU41" s="65"/>
      <c r="BV41" s="15"/>
      <c r="BW41" s="65"/>
      <c r="BX41" s="15"/>
      <c r="BY41" s="65"/>
      <c r="BZ41" s="15"/>
      <c r="CA41" s="65"/>
      <c r="CB41" s="15"/>
      <c r="CC41" s="6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345"/>
      <c r="DP41" s="15"/>
      <c r="DQ41" s="15"/>
      <c r="DR41" s="15"/>
      <c r="DS41" s="15"/>
      <c r="DT41" s="15"/>
      <c r="DU41" s="15"/>
      <c r="DV41" s="15"/>
      <c r="DW41" s="15"/>
      <c r="DX41" s="15"/>
      <c r="DY41" s="15"/>
      <c r="DZ41"/>
      <c r="EA41" s="15"/>
      <c r="EB41"/>
      <c r="EC41" s="15"/>
    </row>
    <row r="42" spans="1:134" ht="13.5" customHeight="1">
      <c r="A42" s="99" t="s">
        <v>838</v>
      </c>
      <c r="B42" s="32"/>
      <c r="C42" s="32"/>
      <c r="D42" s="100"/>
      <c r="E42" s="32"/>
      <c r="F42" s="100"/>
      <c r="G42" s="32"/>
      <c r="H42" s="100"/>
      <c r="I42" s="32"/>
      <c r="J42" s="181"/>
      <c r="K42" s="32"/>
      <c r="L42" s="181"/>
      <c r="M42" s="32"/>
      <c r="N42" s="181">
        <v>0</v>
      </c>
      <c r="O42" s="32"/>
      <c r="P42" s="181"/>
      <c r="Q42" s="32"/>
      <c r="R42" s="181"/>
      <c r="S42" s="32"/>
      <c r="T42" s="181"/>
      <c r="U42" s="32"/>
      <c r="V42" s="181"/>
      <c r="W42" s="32"/>
      <c r="X42" s="181"/>
      <c r="Y42" s="32"/>
      <c r="Z42" s="181"/>
      <c r="AA42" s="32"/>
      <c r="AB42" s="181"/>
      <c r="AC42" s="32"/>
      <c r="AD42" s="181"/>
      <c r="AE42" s="32"/>
      <c r="AF42" s="181"/>
      <c r="AG42" s="32"/>
      <c r="AH42" s="181"/>
      <c r="AI42" s="32"/>
      <c r="AJ42" s="181"/>
      <c r="AK42" s="32"/>
      <c r="AL42" s="181"/>
      <c r="AM42" s="32"/>
      <c r="AN42" s="181"/>
      <c r="AO42" s="32"/>
      <c r="AP42" s="181"/>
      <c r="AQ42" s="32"/>
      <c r="AR42" s="181"/>
      <c r="AS42" s="32"/>
      <c r="AT42" s="181"/>
      <c r="AU42" s="32"/>
      <c r="AV42" s="181"/>
      <c r="AW42" s="32"/>
      <c r="AX42" s="181"/>
      <c r="AY42" s="32"/>
      <c r="AZ42" s="352"/>
      <c r="BA42" s="32"/>
      <c r="BB42" s="181"/>
      <c r="BC42" s="32"/>
      <c r="BD42" s="181"/>
      <c r="BE42" s="32"/>
      <c r="BF42" s="181"/>
      <c r="BG42" s="32"/>
      <c r="BH42" s="181"/>
      <c r="BI42" s="32"/>
      <c r="BJ42" s="181"/>
      <c r="BK42" s="530"/>
      <c r="BL42" s="181"/>
      <c r="BM42" s="530"/>
      <c r="BN42" s="181"/>
      <c r="BO42" s="530"/>
      <c r="BP42" s="99" t="s">
        <v>907</v>
      </c>
      <c r="BQ42" s="32"/>
      <c r="BR42" s="32"/>
      <c r="BS42" s="100"/>
      <c r="BT42" s="32"/>
      <c r="BU42" s="100"/>
      <c r="BV42" s="32"/>
      <c r="BW42" s="100"/>
      <c r="BX42" s="32"/>
      <c r="BY42" s="100"/>
      <c r="BZ42" s="32"/>
      <c r="CA42" s="100"/>
      <c r="CB42" s="32"/>
      <c r="CC42" s="100"/>
      <c r="CD42" s="32"/>
      <c r="CE42" s="181"/>
      <c r="CF42" s="32"/>
      <c r="CG42" s="181"/>
      <c r="CH42" s="32"/>
      <c r="CI42" s="181"/>
      <c r="CJ42" s="32"/>
      <c r="CK42" s="181"/>
      <c r="CL42" s="32"/>
      <c r="CM42" s="181"/>
      <c r="CN42" s="32"/>
      <c r="CO42" s="181"/>
      <c r="CP42" s="32"/>
      <c r="CQ42" s="181"/>
      <c r="CR42" s="32"/>
      <c r="CS42" s="181"/>
      <c r="CT42" s="32"/>
      <c r="CU42" s="181"/>
      <c r="CV42" s="32"/>
      <c r="CW42" s="181"/>
      <c r="CX42" s="32"/>
      <c r="CY42" s="181"/>
      <c r="CZ42" s="32"/>
      <c r="DA42" s="181"/>
      <c r="DB42" s="32"/>
      <c r="DC42" s="181"/>
      <c r="DD42" s="32"/>
      <c r="DE42" s="181"/>
      <c r="DF42" s="32"/>
      <c r="DG42" s="181"/>
      <c r="DH42" s="32"/>
      <c r="DI42" s="181"/>
      <c r="DJ42" s="32"/>
      <c r="DK42" s="181"/>
      <c r="DL42" s="32"/>
      <c r="DM42" s="181"/>
      <c r="DN42" s="32"/>
      <c r="DO42" s="352"/>
      <c r="DP42" s="32"/>
      <c r="DQ42" s="181"/>
      <c r="DR42" s="32"/>
      <c r="DS42" s="181"/>
      <c r="DT42" s="32"/>
      <c r="DU42" s="181"/>
      <c r="DV42" s="32"/>
      <c r="DW42" s="181"/>
      <c r="DX42" s="32"/>
      <c r="DY42" s="181"/>
      <c r="DZ42"/>
      <c r="EA42" s="181"/>
      <c r="EB42"/>
      <c r="EC42" s="181"/>
    </row>
    <row r="43" spans="1:134" ht="13.5" customHeight="1">
      <c r="A43" s="81" t="s">
        <v>840</v>
      </c>
      <c r="B43" s="34"/>
      <c r="C43" s="34"/>
      <c r="D43" s="98">
        <v>23209</v>
      </c>
      <c r="E43" s="34"/>
      <c r="F43" s="98">
        <v>26370</v>
      </c>
      <c r="G43" s="34"/>
      <c r="H43" s="98">
        <v>33432.137999999999</v>
      </c>
      <c r="I43" s="34"/>
      <c r="J43" s="178">
        <v>58314.065499999997</v>
      </c>
      <c r="K43" s="34"/>
      <c r="L43" s="178">
        <v>36911.886330000001</v>
      </c>
      <c r="M43" s="34"/>
      <c r="N43" s="178">
        <v>56117</v>
      </c>
      <c r="O43" s="34"/>
      <c r="P43" s="215">
        <v>84284000</v>
      </c>
      <c r="Q43" s="34"/>
      <c r="R43" s="215">
        <v>91199878.430000007</v>
      </c>
      <c r="S43" s="34"/>
      <c r="T43" s="215">
        <v>81122000</v>
      </c>
      <c r="U43" s="34"/>
      <c r="V43" s="215">
        <v>59420000</v>
      </c>
      <c r="W43" s="34"/>
      <c r="X43" s="215">
        <v>66115000</v>
      </c>
      <c r="Y43" s="34"/>
      <c r="Z43" s="215">
        <v>85086000</v>
      </c>
      <c r="AA43" s="34"/>
      <c r="AB43" s="215">
        <v>81622000</v>
      </c>
      <c r="AC43" s="34"/>
      <c r="AD43" s="215">
        <f>[17]BS_PT!$Q$48</f>
        <v>68425000</v>
      </c>
      <c r="AE43" s="34"/>
      <c r="AF43" s="215">
        <v>114616000</v>
      </c>
      <c r="AG43" s="34"/>
      <c r="AH43" s="215">
        <v>131622000</v>
      </c>
      <c r="AI43" s="34"/>
      <c r="AJ43" s="215">
        <v>89227000</v>
      </c>
      <c r="AK43" s="34"/>
      <c r="AL43" s="215">
        <v>97945000</v>
      </c>
      <c r="AM43" s="34"/>
      <c r="AN43" s="215">
        <v>86758000</v>
      </c>
      <c r="AO43" s="34"/>
      <c r="AP43" s="215">
        <v>133728000</v>
      </c>
      <c r="AQ43" s="34"/>
      <c r="AR43" s="215">
        <v>105310000</v>
      </c>
      <c r="AS43" s="34"/>
      <c r="AT43" s="215">
        <v>127853000</v>
      </c>
      <c r="AU43" s="34"/>
      <c r="AV43" s="215">
        <v>158594000</v>
      </c>
      <c r="AW43" s="34"/>
      <c r="AX43" s="215">
        <v>170505000</v>
      </c>
      <c r="AY43" s="34"/>
      <c r="AZ43" s="337"/>
      <c r="BA43" s="34"/>
      <c r="BB43" s="215">
        <v>125666000</v>
      </c>
      <c r="BC43" s="34"/>
      <c r="BD43" s="215">
        <v>146564000</v>
      </c>
      <c r="BE43" s="34"/>
      <c r="BF43" s="215">
        <v>199273000</v>
      </c>
      <c r="BG43" s="34"/>
      <c r="BH43" s="215">
        <v>160537000</v>
      </c>
      <c r="BI43" s="34"/>
      <c r="BJ43" s="215">
        <v>283639000</v>
      </c>
      <c r="BK43" s="520"/>
      <c r="BL43" s="215">
        <v>296836000</v>
      </c>
      <c r="BM43" s="520"/>
      <c r="BN43" s="215">
        <v>287459000</v>
      </c>
      <c r="BO43" s="520"/>
      <c r="BP43" s="81" t="s">
        <v>841</v>
      </c>
      <c r="BQ43" s="34"/>
      <c r="BR43" s="34"/>
      <c r="BS43" s="98">
        <v>23209</v>
      </c>
      <c r="BT43" s="34"/>
      <c r="BU43" s="98">
        <v>26370</v>
      </c>
      <c r="BV43" s="34"/>
      <c r="BW43" s="98">
        <v>33432.137999999999</v>
      </c>
      <c r="BX43" s="34"/>
      <c r="BY43" s="98">
        <v>58314.065499999997</v>
      </c>
      <c r="BZ43" s="34"/>
      <c r="CA43" s="98">
        <v>36911.886330000001</v>
      </c>
      <c r="CB43" s="34"/>
      <c r="CC43" s="98">
        <v>56117</v>
      </c>
      <c r="CD43" s="34"/>
      <c r="CE43" s="215">
        <v>84284000</v>
      </c>
      <c r="CF43" s="34"/>
      <c r="CG43" s="215">
        <v>91199878.430000007</v>
      </c>
      <c r="CH43" s="34"/>
      <c r="CI43" s="215">
        <f>T43</f>
        <v>81122000</v>
      </c>
      <c r="CJ43" s="34"/>
      <c r="CK43" s="215">
        <f>V43</f>
        <v>59420000</v>
      </c>
      <c r="CL43" s="34"/>
      <c r="CM43" s="215">
        <f>X43</f>
        <v>66115000</v>
      </c>
      <c r="CN43" s="34"/>
      <c r="CO43" s="215">
        <f>Z43</f>
        <v>85086000</v>
      </c>
      <c r="CP43" s="34"/>
      <c r="CQ43" s="215">
        <f>AB43</f>
        <v>81622000</v>
      </c>
      <c r="CR43" s="34"/>
      <c r="CS43" s="215">
        <f>AD43</f>
        <v>68425000</v>
      </c>
      <c r="CT43" s="34"/>
      <c r="CU43" s="215">
        <f>AF43</f>
        <v>114616000</v>
      </c>
      <c r="CV43" s="34"/>
      <c r="CW43" s="215">
        <f>AH43</f>
        <v>131622000</v>
      </c>
      <c r="CX43" s="34"/>
      <c r="CY43" s="215">
        <f>AJ43</f>
        <v>89227000</v>
      </c>
      <c r="CZ43" s="34"/>
      <c r="DA43" s="215">
        <f>AL43</f>
        <v>97945000</v>
      </c>
      <c r="DB43" s="34"/>
      <c r="DC43" s="215">
        <f>AN43</f>
        <v>86758000</v>
      </c>
      <c r="DD43" s="34"/>
      <c r="DE43" s="215">
        <f>AP43</f>
        <v>133728000</v>
      </c>
      <c r="DF43" s="34"/>
      <c r="DG43" s="215">
        <f>+AR43</f>
        <v>105310000</v>
      </c>
      <c r="DH43" s="34"/>
      <c r="DI43" s="215">
        <f>+AT43</f>
        <v>127853000</v>
      </c>
      <c r="DJ43" s="34"/>
      <c r="DK43" s="215">
        <f>+AV43</f>
        <v>158594000</v>
      </c>
      <c r="DL43" s="34"/>
      <c r="DM43" s="215">
        <f>+AX43</f>
        <v>170505000</v>
      </c>
      <c r="DN43" s="34"/>
      <c r="DO43" s="337"/>
      <c r="DP43" s="34"/>
      <c r="DQ43" s="215">
        <f>+BB43</f>
        <v>125666000</v>
      </c>
      <c r="DR43" s="34"/>
      <c r="DS43" s="215">
        <f>+BD43</f>
        <v>146564000</v>
      </c>
      <c r="DT43" s="34"/>
      <c r="DU43" s="215">
        <f>+BF43</f>
        <v>199273000</v>
      </c>
      <c r="DV43" s="34"/>
      <c r="DW43" s="215">
        <f>+BH43</f>
        <v>160537000</v>
      </c>
      <c r="DX43" s="34"/>
      <c r="DY43" s="215">
        <f>BJ43</f>
        <v>283639000</v>
      </c>
      <c r="DZ43"/>
      <c r="EA43" s="215">
        <f>BL43</f>
        <v>296836000</v>
      </c>
      <c r="EB43"/>
      <c r="EC43" s="215">
        <f>BN43</f>
        <v>287459000</v>
      </c>
    </row>
    <row r="44" spans="1:134" ht="13.5" customHeight="1">
      <c r="A44" s="265" t="s">
        <v>16</v>
      </c>
      <c r="B44" s="33"/>
      <c r="C44" s="33"/>
      <c r="D44" s="266">
        <v>61164</v>
      </c>
      <c r="E44" s="33"/>
      <c r="F44" s="266">
        <v>73761</v>
      </c>
      <c r="G44" s="33"/>
      <c r="H44" s="266">
        <v>58259.915000000001</v>
      </c>
      <c r="I44" s="33"/>
      <c r="J44" s="267">
        <v>44767.720659999999</v>
      </c>
      <c r="K44" s="33"/>
      <c r="L44" s="267">
        <v>45990.57099</v>
      </c>
      <c r="M44" s="33"/>
      <c r="N44" s="267">
        <v>42811</v>
      </c>
      <c r="O44" s="33"/>
      <c r="P44" s="268">
        <v>40028000</v>
      </c>
      <c r="Q44" s="33"/>
      <c r="R44" s="268">
        <v>40731173.710000001</v>
      </c>
      <c r="S44" s="33"/>
      <c r="T44" s="268">
        <v>46084000</v>
      </c>
      <c r="U44" s="33"/>
      <c r="V44" s="268">
        <v>45519000</v>
      </c>
      <c r="W44" s="33"/>
      <c r="X44" s="268">
        <v>54331000</v>
      </c>
      <c r="Y44" s="33"/>
      <c r="Z44" s="268">
        <v>55157000</v>
      </c>
      <c r="AA44" s="33"/>
      <c r="AB44" s="268">
        <v>48052000</v>
      </c>
      <c r="AC44" s="33"/>
      <c r="AD44" s="268">
        <f>[17]BS_PT!$Q$49</f>
        <v>44242000</v>
      </c>
      <c r="AE44" s="33"/>
      <c r="AF44" s="268">
        <v>54965000</v>
      </c>
      <c r="AG44" s="33"/>
      <c r="AH44" s="268">
        <v>58894000</v>
      </c>
      <c r="AI44" s="33"/>
      <c r="AJ44" s="268">
        <v>53363000</v>
      </c>
      <c r="AK44" s="33"/>
      <c r="AL44" s="268">
        <v>35654000</v>
      </c>
      <c r="AM44" s="33"/>
      <c r="AN44" s="268">
        <v>40660000</v>
      </c>
      <c r="AO44" s="33"/>
      <c r="AP44" s="268">
        <v>38967000</v>
      </c>
      <c r="AQ44" s="33"/>
      <c r="AR44" s="268">
        <v>41973000</v>
      </c>
      <c r="AS44" s="33"/>
      <c r="AT44" s="268">
        <v>45375000</v>
      </c>
      <c r="AU44" s="33"/>
      <c r="AV44" s="268">
        <v>55374000</v>
      </c>
      <c r="AW44" s="33"/>
      <c r="AX44" s="268">
        <v>49200000</v>
      </c>
      <c r="AY44" s="33"/>
      <c r="AZ44" s="338"/>
      <c r="BA44" s="33"/>
      <c r="BB44" s="268">
        <v>29020000</v>
      </c>
      <c r="BC44" s="33"/>
      <c r="BD44" s="268">
        <v>46759000</v>
      </c>
      <c r="BE44" s="33"/>
      <c r="BF44" s="268">
        <v>69574000</v>
      </c>
      <c r="BG44" s="33"/>
      <c r="BH44" s="268">
        <v>51337000</v>
      </c>
      <c r="BI44" s="33"/>
      <c r="BJ44" s="268">
        <v>48577000</v>
      </c>
      <c r="BK44" s="520"/>
      <c r="BL44" s="268">
        <v>77923000</v>
      </c>
      <c r="BM44" s="520"/>
      <c r="BN44" s="268">
        <v>85783000</v>
      </c>
      <c r="BO44" s="520"/>
      <c r="BP44" s="265" t="s">
        <v>842</v>
      </c>
      <c r="BQ44" s="33"/>
      <c r="BR44" s="33"/>
      <c r="BS44" s="266">
        <v>61164</v>
      </c>
      <c r="BT44" s="33"/>
      <c r="BU44" s="266">
        <v>73761</v>
      </c>
      <c r="BV44" s="33"/>
      <c r="BW44" s="266">
        <v>58259.915000000001</v>
      </c>
      <c r="BX44" s="33"/>
      <c r="BY44" s="266">
        <v>44767.720659999999</v>
      </c>
      <c r="BZ44" s="33"/>
      <c r="CA44" s="266">
        <v>45990.57099</v>
      </c>
      <c r="CB44" s="33"/>
      <c r="CC44" s="266">
        <v>42811</v>
      </c>
      <c r="CD44" s="33"/>
      <c r="CE44" s="268">
        <v>40028000</v>
      </c>
      <c r="CF44" s="33"/>
      <c r="CG44" s="268">
        <v>40731173.710000001</v>
      </c>
      <c r="CH44" s="33"/>
      <c r="CI44" s="268">
        <f>T44</f>
        <v>46084000</v>
      </c>
      <c r="CJ44" s="33"/>
      <c r="CK44" s="268">
        <f>V44</f>
        <v>45519000</v>
      </c>
      <c r="CL44" s="33"/>
      <c r="CM44" s="268">
        <f>X44</f>
        <v>54331000</v>
      </c>
      <c r="CN44" s="33"/>
      <c r="CO44" s="268">
        <f>Z44</f>
        <v>55157000</v>
      </c>
      <c r="CP44" s="33"/>
      <c r="CQ44" s="268">
        <f>AB44</f>
        <v>48052000</v>
      </c>
      <c r="CR44" s="33"/>
      <c r="CS44" s="268">
        <f>AD44</f>
        <v>44242000</v>
      </c>
      <c r="CT44" s="33"/>
      <c r="CU44" s="268">
        <f>AF44</f>
        <v>54965000</v>
      </c>
      <c r="CV44" s="33"/>
      <c r="CW44" s="268">
        <f>AH44</f>
        <v>58894000</v>
      </c>
      <c r="CX44" s="33"/>
      <c r="CY44" s="268">
        <f>AJ44</f>
        <v>53363000</v>
      </c>
      <c r="CZ44" s="33"/>
      <c r="DA44" s="268">
        <f>AL44</f>
        <v>35654000</v>
      </c>
      <c r="DB44" s="33"/>
      <c r="DC44" s="268">
        <f>AN44</f>
        <v>40660000</v>
      </c>
      <c r="DD44" s="33"/>
      <c r="DE44" s="268">
        <f>AP44</f>
        <v>38967000</v>
      </c>
      <c r="DF44" s="33"/>
      <c r="DG44" s="268">
        <f>+AR44</f>
        <v>41973000</v>
      </c>
      <c r="DH44" s="33"/>
      <c r="DI44" s="268">
        <f>+AT44</f>
        <v>45375000</v>
      </c>
      <c r="DJ44" s="33"/>
      <c r="DK44" s="268">
        <f>+AV44</f>
        <v>55374000</v>
      </c>
      <c r="DL44" s="33"/>
      <c r="DM44" s="268">
        <f>+AX44</f>
        <v>49200000</v>
      </c>
      <c r="DN44" s="33"/>
      <c r="DO44" s="338"/>
      <c r="DP44" s="33"/>
      <c r="DQ44" s="268">
        <f>+BB44</f>
        <v>29020000</v>
      </c>
      <c r="DR44" s="33"/>
      <c r="DS44" s="268">
        <f>+BD44</f>
        <v>46759000</v>
      </c>
      <c r="DT44" s="33"/>
      <c r="DU44" s="268">
        <f>+BF44</f>
        <v>69574000</v>
      </c>
      <c r="DV44" s="33"/>
      <c r="DW44" s="268">
        <f>+BH44</f>
        <v>51337000</v>
      </c>
      <c r="DX44" s="33"/>
      <c r="DY44" s="268">
        <f>BJ44</f>
        <v>48577000</v>
      </c>
      <c r="DZ44"/>
      <c r="EA44" s="268">
        <f>BL44</f>
        <v>77923000</v>
      </c>
      <c r="EB44"/>
      <c r="EC44" s="268">
        <f>BN44</f>
        <v>85783000</v>
      </c>
    </row>
    <row r="45" spans="1:134" ht="13.5" customHeight="1">
      <c r="A45" s="81" t="s">
        <v>589</v>
      </c>
      <c r="B45" s="33"/>
      <c r="C45" s="33"/>
      <c r="D45" s="98">
        <v>9169</v>
      </c>
      <c r="E45" s="33"/>
      <c r="F45" s="98">
        <v>10742</v>
      </c>
      <c r="G45" s="33"/>
      <c r="H45" s="98">
        <v>10736.049000000001</v>
      </c>
      <c r="I45" s="33"/>
      <c r="J45" s="178">
        <v>10749.58777</v>
      </c>
      <c r="K45" s="33"/>
      <c r="L45" s="178">
        <v>41016.226900000001</v>
      </c>
      <c r="M45" s="33"/>
      <c r="N45" s="178">
        <v>41444</v>
      </c>
      <c r="O45" s="33"/>
      <c r="P45" s="215">
        <v>10625000</v>
      </c>
      <c r="Q45" s="33"/>
      <c r="R45" s="215">
        <v>10395488.74</v>
      </c>
      <c r="S45" s="33"/>
      <c r="T45" s="215">
        <v>13332000</v>
      </c>
      <c r="U45" s="33"/>
      <c r="V45" s="215">
        <v>115411000</v>
      </c>
      <c r="W45" s="33"/>
      <c r="X45" s="215">
        <v>117583000</v>
      </c>
      <c r="Y45" s="33"/>
      <c r="Z45" s="215">
        <v>121355000</v>
      </c>
      <c r="AA45" s="33"/>
      <c r="AB45" s="215">
        <v>122961000</v>
      </c>
      <c r="AC45" s="33"/>
      <c r="AD45" s="215">
        <f>[17]BS_PT!$Q$50</f>
        <v>15717000</v>
      </c>
      <c r="AE45" s="33"/>
      <c r="AF45" s="215">
        <v>15631000</v>
      </c>
      <c r="AG45" s="33"/>
      <c r="AH45" s="215">
        <v>15672000</v>
      </c>
      <c r="AI45" s="33"/>
      <c r="AJ45" s="215">
        <v>14470000</v>
      </c>
      <c r="AK45" s="33"/>
      <c r="AL45" s="215">
        <v>528197000</v>
      </c>
      <c r="AM45" s="33"/>
      <c r="AN45" s="215">
        <v>9799000</v>
      </c>
      <c r="AO45" s="33"/>
      <c r="AP45" s="215">
        <v>11970000</v>
      </c>
      <c r="AQ45" s="33"/>
      <c r="AR45" s="215">
        <v>6865000</v>
      </c>
      <c r="AS45" s="33"/>
      <c r="AT45" s="215">
        <v>11152000</v>
      </c>
      <c r="AU45" s="33"/>
      <c r="AV45" s="215">
        <v>5636000</v>
      </c>
      <c r="AW45" s="33"/>
      <c r="AX45" s="215">
        <v>11578000</v>
      </c>
      <c r="AY45" s="33"/>
      <c r="AZ45" s="337"/>
      <c r="BA45" s="33"/>
      <c r="BB45" s="215">
        <v>12426000</v>
      </c>
      <c r="BC45" s="33"/>
      <c r="BD45" s="215">
        <v>398051000</v>
      </c>
      <c r="BE45" s="33"/>
      <c r="BF45" s="215">
        <v>443953000</v>
      </c>
      <c r="BG45" s="33"/>
      <c r="BH45" s="215">
        <v>405383000</v>
      </c>
      <c r="BI45" s="33"/>
      <c r="BJ45" s="215">
        <v>390017000</v>
      </c>
      <c r="BK45" s="520"/>
      <c r="BL45" s="215">
        <v>4781000</v>
      </c>
      <c r="BM45" s="520"/>
      <c r="BN45" s="215">
        <v>4819000</v>
      </c>
      <c r="BO45" s="520"/>
      <c r="BP45" s="81" t="s">
        <v>843</v>
      </c>
      <c r="BQ45" s="33"/>
      <c r="BR45" s="33"/>
      <c r="BS45" s="98">
        <v>9169</v>
      </c>
      <c r="BT45" s="33"/>
      <c r="BU45" s="98">
        <v>10742</v>
      </c>
      <c r="BV45" s="33"/>
      <c r="BW45" s="98">
        <v>10736.049000000001</v>
      </c>
      <c r="BX45" s="33"/>
      <c r="BY45" s="98">
        <v>10749.58777</v>
      </c>
      <c r="BZ45" s="33"/>
      <c r="CA45" s="98">
        <v>41016.226900000001</v>
      </c>
      <c r="CB45" s="33"/>
      <c r="CC45" s="98">
        <v>41444</v>
      </c>
      <c r="CD45" s="33"/>
      <c r="CE45" s="215">
        <v>10625000</v>
      </c>
      <c r="CF45" s="33"/>
      <c r="CG45" s="215">
        <v>10395488.74</v>
      </c>
      <c r="CH45" s="33"/>
      <c r="CI45" s="215">
        <f>T45</f>
        <v>13332000</v>
      </c>
      <c r="CJ45" s="33"/>
      <c r="CK45" s="215">
        <f>V45</f>
        <v>115411000</v>
      </c>
      <c r="CL45" s="33"/>
      <c r="CM45" s="215">
        <f>X45</f>
        <v>117583000</v>
      </c>
      <c r="CN45" s="33"/>
      <c r="CO45" s="215">
        <f>Z45</f>
        <v>121355000</v>
      </c>
      <c r="CP45" s="33"/>
      <c r="CQ45" s="215">
        <f>AB45</f>
        <v>122961000</v>
      </c>
      <c r="CR45" s="33"/>
      <c r="CS45" s="215">
        <f>AD45</f>
        <v>15717000</v>
      </c>
      <c r="CT45" s="33"/>
      <c r="CU45" s="215">
        <f>AF45</f>
        <v>15631000</v>
      </c>
      <c r="CV45" s="33"/>
      <c r="CW45" s="215">
        <f>AH45</f>
        <v>15672000</v>
      </c>
      <c r="CX45" s="33"/>
      <c r="CY45" s="215">
        <f>AJ45</f>
        <v>14470000</v>
      </c>
      <c r="CZ45" s="33"/>
      <c r="DA45" s="215">
        <f>AL45</f>
        <v>528197000</v>
      </c>
      <c r="DB45" s="33"/>
      <c r="DC45" s="215">
        <f>AN45</f>
        <v>9799000</v>
      </c>
      <c r="DD45" s="33"/>
      <c r="DE45" s="215">
        <f>AP45</f>
        <v>11970000</v>
      </c>
      <c r="DF45" s="33"/>
      <c r="DG45" s="215">
        <f>+AR45</f>
        <v>6865000</v>
      </c>
      <c r="DH45" s="33"/>
      <c r="DI45" s="215">
        <f>+AT45</f>
        <v>11152000</v>
      </c>
      <c r="DJ45" s="33"/>
      <c r="DK45" s="215">
        <f>+AV45</f>
        <v>5636000</v>
      </c>
      <c r="DL45" s="33"/>
      <c r="DM45" s="215">
        <f>+AX45</f>
        <v>11578000</v>
      </c>
      <c r="DN45" s="33"/>
      <c r="DO45" s="337"/>
      <c r="DP45" s="33"/>
      <c r="DQ45" s="215">
        <f>+BB45</f>
        <v>12426000</v>
      </c>
      <c r="DR45" s="33"/>
      <c r="DS45" s="215">
        <f>+BD45</f>
        <v>398051000</v>
      </c>
      <c r="DT45" s="33"/>
      <c r="DU45" s="215">
        <f>+BF45</f>
        <v>443953000</v>
      </c>
      <c r="DV45" s="33"/>
      <c r="DW45" s="215">
        <f>+BH45</f>
        <v>405383000</v>
      </c>
      <c r="DX45" s="33"/>
      <c r="DY45" s="215">
        <f>BJ45</f>
        <v>390017000</v>
      </c>
      <c r="DZ45"/>
      <c r="EA45" s="215">
        <f>BL45</f>
        <v>4781000</v>
      </c>
      <c r="EB45"/>
      <c r="EC45" s="215">
        <f>BN45</f>
        <v>4819000</v>
      </c>
    </row>
    <row r="46" spans="1:134" ht="13.5" customHeight="1">
      <c r="A46" s="265" t="s">
        <v>844</v>
      </c>
      <c r="B46" s="33"/>
      <c r="C46" s="33"/>
      <c r="D46" s="266">
        <v>420213</v>
      </c>
      <c r="E46" s="33"/>
      <c r="F46" s="266">
        <v>459472</v>
      </c>
      <c r="G46" s="33"/>
      <c r="H46" s="266">
        <v>483319.80900000001</v>
      </c>
      <c r="I46" s="33"/>
      <c r="J46" s="267">
        <v>417528.67512000003</v>
      </c>
      <c r="K46" s="33"/>
      <c r="L46" s="267">
        <v>450086.54715</v>
      </c>
      <c r="M46" s="33"/>
      <c r="N46" s="267">
        <v>498775</v>
      </c>
      <c r="O46" s="33"/>
      <c r="P46" s="268">
        <v>791991000</v>
      </c>
      <c r="Q46" s="33"/>
      <c r="R46" s="268">
        <v>724085974.36000001</v>
      </c>
      <c r="S46" s="33"/>
      <c r="T46" s="268">
        <v>773666000</v>
      </c>
      <c r="U46" s="33"/>
      <c r="V46" s="268">
        <v>801140000</v>
      </c>
      <c r="W46" s="33"/>
      <c r="X46" s="268">
        <v>524568000</v>
      </c>
      <c r="Y46" s="33"/>
      <c r="Z46" s="268">
        <v>319473000</v>
      </c>
      <c r="AA46" s="33"/>
      <c r="AB46" s="268">
        <v>405176000</v>
      </c>
      <c r="AC46" s="33"/>
      <c r="AD46" s="268">
        <f>[17]BS_PT!$Q$51</f>
        <v>868438000</v>
      </c>
      <c r="AE46" s="33"/>
      <c r="AF46" s="268">
        <v>918739000</v>
      </c>
      <c r="AG46" s="33"/>
      <c r="AH46" s="268">
        <v>933841000</v>
      </c>
      <c r="AI46" s="33"/>
      <c r="AJ46" s="268">
        <v>1016975000</v>
      </c>
      <c r="AK46" s="33"/>
      <c r="AL46" s="268">
        <v>496582000</v>
      </c>
      <c r="AM46" s="33"/>
      <c r="AN46" s="268">
        <v>696608000</v>
      </c>
      <c r="AO46" s="33"/>
      <c r="AP46" s="268">
        <v>622764000</v>
      </c>
      <c r="AQ46" s="33"/>
      <c r="AR46" s="268">
        <v>800989000</v>
      </c>
      <c r="AS46" s="33"/>
      <c r="AT46" s="268">
        <v>805674000</v>
      </c>
      <c r="AU46" s="33"/>
      <c r="AV46" s="268">
        <v>1158854000</v>
      </c>
      <c r="AW46" s="33"/>
      <c r="AX46" s="268">
        <v>1142184000</v>
      </c>
      <c r="AY46" s="33"/>
      <c r="AZ46" s="338"/>
      <c r="BA46" s="33"/>
      <c r="BB46" s="268">
        <v>1375604000</v>
      </c>
      <c r="BC46" s="33"/>
      <c r="BD46" s="268">
        <v>1219210000</v>
      </c>
      <c r="BE46" s="33"/>
      <c r="BF46" s="268">
        <v>1038150000</v>
      </c>
      <c r="BG46" s="33"/>
      <c r="BH46" s="268">
        <v>594027000</v>
      </c>
      <c r="BI46" s="33"/>
      <c r="BJ46" s="268">
        <v>1464532000</v>
      </c>
      <c r="BK46" s="520"/>
      <c r="BL46" s="268">
        <v>1067386000</v>
      </c>
      <c r="BM46" s="520"/>
      <c r="BN46" s="268">
        <v>1335523000</v>
      </c>
      <c r="BO46" s="520"/>
      <c r="BP46" s="265" t="s">
        <v>604</v>
      </c>
      <c r="BQ46" s="33"/>
      <c r="BR46" s="33"/>
      <c r="BS46" s="266">
        <v>420213</v>
      </c>
      <c r="BT46" s="33"/>
      <c r="BU46" s="266">
        <v>459472</v>
      </c>
      <c r="BV46" s="33"/>
      <c r="BW46" s="266">
        <v>483319.80900000001</v>
      </c>
      <c r="BX46" s="33"/>
      <c r="BY46" s="266">
        <v>417528.67512000003</v>
      </c>
      <c r="BZ46" s="33"/>
      <c r="CA46" s="266">
        <v>450086.54715</v>
      </c>
      <c r="CB46" s="33"/>
      <c r="CC46" s="266">
        <v>498775</v>
      </c>
      <c r="CD46" s="33"/>
      <c r="CE46" s="268">
        <v>791991000</v>
      </c>
      <c r="CF46" s="33"/>
      <c r="CG46" s="268">
        <v>724085974.36000001</v>
      </c>
      <c r="CH46" s="33"/>
      <c r="CI46" s="268">
        <f>T46</f>
        <v>773666000</v>
      </c>
      <c r="CJ46" s="33"/>
      <c r="CK46" s="268">
        <f>V46</f>
        <v>801140000</v>
      </c>
      <c r="CL46" s="33"/>
      <c r="CM46" s="268">
        <f>X46</f>
        <v>524568000</v>
      </c>
      <c r="CN46" s="33"/>
      <c r="CO46" s="268">
        <f>Z46</f>
        <v>319473000</v>
      </c>
      <c r="CP46" s="33"/>
      <c r="CQ46" s="268">
        <f>AB46</f>
        <v>405176000</v>
      </c>
      <c r="CR46" s="33"/>
      <c r="CS46" s="268">
        <f>AD46</f>
        <v>868438000</v>
      </c>
      <c r="CT46" s="33"/>
      <c r="CU46" s="268">
        <f>AF46</f>
        <v>918739000</v>
      </c>
      <c r="CV46" s="33"/>
      <c r="CW46" s="268">
        <f>AH46</f>
        <v>933841000</v>
      </c>
      <c r="CX46" s="33"/>
      <c r="CY46" s="268">
        <f>AJ46</f>
        <v>1016975000</v>
      </c>
      <c r="CZ46" s="33"/>
      <c r="DA46" s="268">
        <f>AL46</f>
        <v>496582000</v>
      </c>
      <c r="DB46" s="33"/>
      <c r="DC46" s="268">
        <f>AN46</f>
        <v>696608000</v>
      </c>
      <c r="DD46" s="33"/>
      <c r="DE46" s="268">
        <f>AP46</f>
        <v>622764000</v>
      </c>
      <c r="DF46" s="33"/>
      <c r="DG46" s="268">
        <f>+AR46</f>
        <v>800989000</v>
      </c>
      <c r="DH46" s="33"/>
      <c r="DI46" s="268">
        <f>+AT46</f>
        <v>805674000</v>
      </c>
      <c r="DJ46" s="33"/>
      <c r="DK46" s="268">
        <f>+AV46</f>
        <v>1158854000</v>
      </c>
      <c r="DL46" s="33"/>
      <c r="DM46" s="268">
        <f>+AX46</f>
        <v>1142184000</v>
      </c>
      <c r="DN46" s="33"/>
      <c r="DO46" s="338"/>
      <c r="DP46" s="33"/>
      <c r="DQ46" s="268">
        <f>+BB46</f>
        <v>1375604000</v>
      </c>
      <c r="DR46" s="33"/>
      <c r="DS46" s="268">
        <f>+BD46</f>
        <v>1219210000</v>
      </c>
      <c r="DT46" s="33"/>
      <c r="DU46" s="268">
        <f>+BF46</f>
        <v>1038150000</v>
      </c>
      <c r="DV46" s="33"/>
      <c r="DW46" s="268">
        <f>+BH46</f>
        <v>594027000</v>
      </c>
      <c r="DX46" s="33"/>
      <c r="DY46" s="268">
        <f>BJ46</f>
        <v>1464532000</v>
      </c>
      <c r="DZ46"/>
      <c r="EA46" s="268">
        <f>BL46</f>
        <v>1067386000</v>
      </c>
      <c r="EB46"/>
      <c r="EC46" s="268">
        <f>BN46</f>
        <v>1335523000</v>
      </c>
    </row>
    <row r="47" spans="1:134" ht="13.5" customHeight="1">
      <c r="A47" s="81" t="s">
        <v>845</v>
      </c>
      <c r="B47" s="33"/>
      <c r="C47" s="33"/>
      <c r="D47" s="98"/>
      <c r="E47" s="33"/>
      <c r="F47" s="98"/>
      <c r="G47" s="33"/>
      <c r="H47" s="98"/>
      <c r="I47" s="33"/>
      <c r="J47" s="178"/>
      <c r="K47" s="33"/>
      <c r="L47" s="178">
        <v>7701.52369</v>
      </c>
      <c r="M47" s="33"/>
      <c r="N47" s="178">
        <v>7703</v>
      </c>
      <c r="O47" s="33"/>
      <c r="P47" s="215">
        <v>8201000</v>
      </c>
      <c r="Q47" s="33"/>
      <c r="R47" s="215">
        <v>8521130.2799999993</v>
      </c>
      <c r="S47" s="33"/>
      <c r="T47" s="215">
        <v>8538000</v>
      </c>
      <c r="U47" s="33"/>
      <c r="V47" s="215">
        <v>8558000</v>
      </c>
      <c r="W47" s="33"/>
      <c r="X47" s="215">
        <v>9269000</v>
      </c>
      <c r="Y47" s="33"/>
      <c r="Z47" s="215">
        <v>8911000</v>
      </c>
      <c r="AA47" s="33"/>
      <c r="AB47" s="215">
        <v>8707000</v>
      </c>
      <c r="AC47" s="33"/>
      <c r="AD47" s="215">
        <f>[17]BS_PT!$Q$52</f>
        <v>8908000</v>
      </c>
      <c r="AE47" s="33"/>
      <c r="AF47" s="215">
        <v>8911000</v>
      </c>
      <c r="AG47" s="33"/>
      <c r="AH47" s="215">
        <v>8533000</v>
      </c>
      <c r="AI47" s="33"/>
      <c r="AJ47" s="215">
        <v>9824000</v>
      </c>
      <c r="AK47" s="33"/>
      <c r="AL47" s="215">
        <v>6443000</v>
      </c>
      <c r="AM47" s="33"/>
      <c r="AN47" s="215">
        <v>4951000</v>
      </c>
      <c r="AO47" s="33"/>
      <c r="AP47" s="215">
        <v>3187000</v>
      </c>
      <c r="AQ47" s="33"/>
      <c r="AR47" s="215">
        <v>596000</v>
      </c>
      <c r="AS47" s="33"/>
      <c r="AT47" s="215">
        <v>155000</v>
      </c>
      <c r="AU47" s="33"/>
      <c r="AV47" s="215">
        <v>1756000</v>
      </c>
      <c r="AW47" s="33"/>
      <c r="AX47" s="215">
        <v>1602000</v>
      </c>
      <c r="AY47" s="33"/>
      <c r="AZ47" s="337"/>
      <c r="BA47" s="33"/>
      <c r="BB47" s="215">
        <v>1467000</v>
      </c>
      <c r="BC47" s="33"/>
      <c r="BD47" s="215">
        <v>1305000</v>
      </c>
      <c r="BE47" s="33"/>
      <c r="BF47" s="215">
        <v>1311000</v>
      </c>
      <c r="BG47" s="33"/>
      <c r="BH47" s="215">
        <v>1097000</v>
      </c>
      <c r="BI47" s="33"/>
      <c r="BJ47" s="215">
        <v>787000</v>
      </c>
      <c r="BK47" s="520"/>
      <c r="BL47" s="215">
        <v>594000</v>
      </c>
      <c r="BM47" s="520"/>
      <c r="BN47" s="215">
        <v>431000</v>
      </c>
      <c r="BO47" s="520"/>
      <c r="BP47" s="81" t="s">
        <v>846</v>
      </c>
      <c r="BQ47" s="33"/>
      <c r="BR47" s="33"/>
      <c r="BS47" s="98"/>
      <c r="BT47" s="33"/>
      <c r="BU47" s="98"/>
      <c r="BV47" s="33"/>
      <c r="BW47" s="98"/>
      <c r="BX47" s="33"/>
      <c r="BY47" s="98"/>
      <c r="BZ47" s="33"/>
      <c r="CA47" s="98">
        <v>7701.52369</v>
      </c>
      <c r="CB47" s="33"/>
      <c r="CC47" s="98">
        <v>7703</v>
      </c>
      <c r="CD47" s="33"/>
      <c r="CE47" s="215">
        <v>8201000</v>
      </c>
      <c r="CF47" s="33"/>
      <c r="CG47" s="215">
        <v>8521130.2799999993</v>
      </c>
      <c r="CH47" s="33"/>
      <c r="CI47" s="215">
        <f>T47</f>
        <v>8538000</v>
      </c>
      <c r="CJ47" s="33"/>
      <c r="CK47" s="215">
        <f>V47</f>
        <v>8558000</v>
      </c>
      <c r="CL47" s="33"/>
      <c r="CM47" s="215">
        <f>X47</f>
        <v>9269000</v>
      </c>
      <c r="CN47" s="33"/>
      <c r="CO47" s="215">
        <f>Z47</f>
        <v>8911000</v>
      </c>
      <c r="CP47" s="33"/>
      <c r="CQ47" s="215">
        <f>AB47</f>
        <v>8707000</v>
      </c>
      <c r="CR47" s="33"/>
      <c r="CS47" s="215">
        <f>AD47</f>
        <v>8908000</v>
      </c>
      <c r="CT47" s="33"/>
      <c r="CU47" s="215">
        <f>AF47</f>
        <v>8911000</v>
      </c>
      <c r="CV47" s="33"/>
      <c r="CW47" s="215">
        <f>AH47</f>
        <v>8533000</v>
      </c>
      <c r="CX47" s="33"/>
      <c r="CY47" s="215">
        <f>AJ47</f>
        <v>9824000</v>
      </c>
      <c r="CZ47" s="33"/>
      <c r="DA47" s="215">
        <f>AL47</f>
        <v>6443000</v>
      </c>
      <c r="DB47" s="33"/>
      <c r="DC47" s="215">
        <f>AN47</f>
        <v>4951000</v>
      </c>
      <c r="DD47" s="33"/>
      <c r="DE47" s="215">
        <f>AP47</f>
        <v>3187000</v>
      </c>
      <c r="DF47" s="33"/>
      <c r="DG47" s="215">
        <f>+AR47</f>
        <v>596000</v>
      </c>
      <c r="DH47" s="33"/>
      <c r="DI47" s="215">
        <f>+AT47</f>
        <v>155000</v>
      </c>
      <c r="DJ47" s="33"/>
      <c r="DK47" s="215">
        <f>+AV47</f>
        <v>1756000</v>
      </c>
      <c r="DL47" s="33"/>
      <c r="DM47" s="215">
        <f>+AX47</f>
        <v>1602000</v>
      </c>
      <c r="DN47" s="33"/>
      <c r="DO47" s="337"/>
      <c r="DP47" s="33"/>
      <c r="DQ47" s="215">
        <f>+BB47</f>
        <v>1467000</v>
      </c>
      <c r="DR47" s="33"/>
      <c r="DS47" s="215">
        <f>+BD47</f>
        <v>1305000</v>
      </c>
      <c r="DT47" s="33"/>
      <c r="DU47" s="215">
        <f>+BF47</f>
        <v>1311000</v>
      </c>
      <c r="DV47" s="33"/>
      <c r="DW47" s="215">
        <f>+BH47</f>
        <v>1097000</v>
      </c>
      <c r="DX47" s="33"/>
      <c r="DY47" s="215">
        <f>BJ47</f>
        <v>787000</v>
      </c>
      <c r="DZ47"/>
      <c r="EA47" s="215">
        <f>BL47</f>
        <v>594000</v>
      </c>
      <c r="EB47"/>
      <c r="EC47" s="215">
        <f>BN47</f>
        <v>431000</v>
      </c>
    </row>
    <row r="48" spans="1:134" ht="13.5" customHeight="1">
      <c r="A48" s="265" t="s">
        <v>908</v>
      </c>
      <c r="B48" s="33"/>
      <c r="C48" s="33"/>
      <c r="D48" s="266"/>
      <c r="E48" s="33"/>
      <c r="F48" s="266"/>
      <c r="G48" s="33"/>
      <c r="H48" s="266">
        <v>0</v>
      </c>
      <c r="I48" s="33"/>
      <c r="J48" s="267">
        <v>0</v>
      </c>
      <c r="K48" s="33"/>
      <c r="L48" s="267" t="s">
        <v>180</v>
      </c>
      <c r="M48" s="33"/>
      <c r="N48" s="267">
        <v>0</v>
      </c>
      <c r="O48" s="33"/>
      <c r="P48" s="268" t="s">
        <v>180</v>
      </c>
      <c r="Q48" s="33"/>
      <c r="R48" s="268">
        <v>0</v>
      </c>
      <c r="S48" s="33"/>
      <c r="T48" s="268">
        <v>0</v>
      </c>
      <c r="U48" s="33"/>
      <c r="V48" s="268">
        <v>0</v>
      </c>
      <c r="W48" s="33"/>
      <c r="X48" s="268">
        <v>0</v>
      </c>
      <c r="Y48" s="33"/>
      <c r="Z48" s="268">
        <v>0</v>
      </c>
      <c r="AA48" s="33"/>
      <c r="AB48" s="268">
        <v>0</v>
      </c>
      <c r="AC48" s="33"/>
      <c r="AD48" s="268">
        <f>[17]BS_PT!$Q$53</f>
        <v>0</v>
      </c>
      <c r="AE48" s="33"/>
      <c r="AF48" s="268">
        <v>0</v>
      </c>
      <c r="AG48" s="33"/>
      <c r="AH48" s="268">
        <v>0</v>
      </c>
      <c r="AI48" s="33"/>
      <c r="AJ48" s="268">
        <v>0</v>
      </c>
      <c r="AK48" s="33"/>
      <c r="AL48" s="268">
        <v>0</v>
      </c>
      <c r="AM48" s="33"/>
      <c r="AN48" s="268">
        <v>0</v>
      </c>
      <c r="AO48" s="33"/>
      <c r="AP48" s="268">
        <v>0</v>
      </c>
      <c r="AQ48" s="33"/>
      <c r="AR48" s="268">
        <v>0</v>
      </c>
      <c r="AS48" s="33"/>
      <c r="AT48" s="268">
        <v>0</v>
      </c>
      <c r="AU48" s="33"/>
      <c r="AV48" s="268">
        <v>1298000</v>
      </c>
      <c r="AW48" s="33"/>
      <c r="AX48" s="268">
        <v>160000</v>
      </c>
      <c r="AY48" s="33"/>
      <c r="AZ48" s="338"/>
      <c r="BA48" s="33"/>
      <c r="BB48" s="268">
        <v>0</v>
      </c>
      <c r="BC48" s="33"/>
      <c r="BD48" s="268">
        <v>0</v>
      </c>
      <c r="BE48" s="33"/>
      <c r="BF48" s="268"/>
      <c r="BG48" s="33"/>
      <c r="BH48" s="268">
        <v>0</v>
      </c>
      <c r="BI48" s="33"/>
      <c r="BJ48" s="268">
        <v>0</v>
      </c>
      <c r="BK48" s="520"/>
      <c r="BL48" s="268">
        <v>0</v>
      </c>
      <c r="BM48" s="520"/>
      <c r="BN48" s="268">
        <v>0</v>
      </c>
      <c r="BO48" s="520"/>
      <c r="BP48" s="265" t="s">
        <v>600</v>
      </c>
      <c r="BQ48" s="33"/>
      <c r="BR48" s="33"/>
      <c r="BS48" s="266">
        <v>0</v>
      </c>
      <c r="BT48" s="33"/>
      <c r="BU48" s="266">
        <v>0</v>
      </c>
      <c r="BV48" s="33"/>
      <c r="BW48" s="266">
        <v>0</v>
      </c>
      <c r="BX48" s="33"/>
      <c r="BY48" s="266"/>
      <c r="BZ48" s="33"/>
      <c r="CA48" s="266" t="s">
        <v>180</v>
      </c>
      <c r="CB48" s="33"/>
      <c r="CC48" s="266">
        <v>0</v>
      </c>
      <c r="CD48" s="33"/>
      <c r="CE48" s="268" t="s">
        <v>180</v>
      </c>
      <c r="CF48" s="33"/>
      <c r="CG48" s="268">
        <v>0</v>
      </c>
      <c r="CH48" s="33"/>
      <c r="CI48" s="268">
        <f>T48</f>
        <v>0</v>
      </c>
      <c r="CJ48" s="33"/>
      <c r="CK48" s="268">
        <f>V48</f>
        <v>0</v>
      </c>
      <c r="CL48" s="33"/>
      <c r="CM48" s="268">
        <f>X48</f>
        <v>0</v>
      </c>
      <c r="CN48" s="33"/>
      <c r="CO48" s="268">
        <f>Z48</f>
        <v>0</v>
      </c>
      <c r="CP48" s="33"/>
      <c r="CQ48" s="268">
        <f>AB48</f>
        <v>0</v>
      </c>
      <c r="CR48" s="33"/>
      <c r="CS48" s="268">
        <f>AD48</f>
        <v>0</v>
      </c>
      <c r="CT48" s="33"/>
      <c r="CU48" s="268">
        <f>AF48</f>
        <v>0</v>
      </c>
      <c r="CV48" s="33"/>
      <c r="CW48" s="268">
        <f>AH48</f>
        <v>0</v>
      </c>
      <c r="CX48" s="33"/>
      <c r="CY48" s="268">
        <f>AJ48</f>
        <v>0</v>
      </c>
      <c r="CZ48" s="33"/>
      <c r="DA48" s="268">
        <f>AL48</f>
        <v>0</v>
      </c>
      <c r="DB48" s="33"/>
      <c r="DC48" s="268">
        <f>AN48</f>
        <v>0</v>
      </c>
      <c r="DD48" s="33"/>
      <c r="DE48" s="268">
        <f>AP48</f>
        <v>0</v>
      </c>
      <c r="DF48" s="33"/>
      <c r="DG48" s="268">
        <f>+AR48</f>
        <v>0</v>
      </c>
      <c r="DH48" s="33"/>
      <c r="DI48" s="268">
        <f>+AT48</f>
        <v>0</v>
      </c>
      <c r="DJ48" s="33"/>
      <c r="DK48" s="268">
        <f>+AV48</f>
        <v>1298000</v>
      </c>
      <c r="DL48" s="33"/>
      <c r="DM48" s="268">
        <f>+AX48</f>
        <v>160000</v>
      </c>
      <c r="DN48" s="33"/>
      <c r="DO48" s="338"/>
      <c r="DP48" s="33"/>
      <c r="DQ48" s="268">
        <f>+BB48</f>
        <v>0</v>
      </c>
      <c r="DR48" s="33"/>
      <c r="DS48" s="268">
        <f>+BD48</f>
        <v>0</v>
      </c>
      <c r="DT48" s="33"/>
      <c r="DU48" s="268">
        <f>+BF48</f>
        <v>0</v>
      </c>
      <c r="DV48" s="33"/>
      <c r="DW48" s="268">
        <f>+BH48</f>
        <v>0</v>
      </c>
      <c r="DX48" s="33"/>
      <c r="DY48" s="268">
        <f>BJ48</f>
        <v>0</v>
      </c>
      <c r="DZ48"/>
      <c r="EA48" s="268">
        <f>BL48</f>
        <v>0</v>
      </c>
      <c r="EB48"/>
      <c r="EC48" s="268">
        <f>BN48</f>
        <v>0</v>
      </c>
    </row>
    <row r="49" spans="1:133" ht="13.5" customHeight="1">
      <c r="A49" s="81" t="s">
        <v>847</v>
      </c>
      <c r="B49" s="33"/>
      <c r="C49" s="33"/>
      <c r="D49" s="98">
        <v>6</v>
      </c>
      <c r="E49" s="33"/>
      <c r="F49" s="98">
        <v>7</v>
      </c>
      <c r="G49" s="33"/>
      <c r="H49" s="98">
        <v>6.52</v>
      </c>
      <c r="I49" s="33"/>
      <c r="J49" s="178">
        <v>7.6924200000000003</v>
      </c>
      <c r="K49" s="33"/>
      <c r="L49" s="178">
        <v>7.6924200000000003</v>
      </c>
      <c r="M49" s="33"/>
      <c r="N49" s="178">
        <v>8</v>
      </c>
      <c r="O49" s="33"/>
      <c r="P49" s="215">
        <v>9000</v>
      </c>
      <c r="Q49" s="33"/>
      <c r="R49" s="215">
        <v>11494.54</v>
      </c>
      <c r="S49" s="33"/>
      <c r="T49" s="215">
        <v>11000</v>
      </c>
      <c r="U49" s="33"/>
      <c r="V49" s="215">
        <v>13000</v>
      </c>
      <c r="W49" s="33"/>
      <c r="X49" s="215">
        <v>15000</v>
      </c>
      <c r="Y49" s="33"/>
      <c r="Z49" s="215">
        <v>105931000</v>
      </c>
      <c r="AA49" s="33"/>
      <c r="AB49" s="215">
        <v>105931000</v>
      </c>
      <c r="AC49" s="33"/>
      <c r="AD49" s="215">
        <f>[17]BS_PT!$Q$54</f>
        <v>31000</v>
      </c>
      <c r="AE49" s="33"/>
      <c r="AF49" s="215">
        <v>29000</v>
      </c>
      <c r="AG49" s="33"/>
      <c r="AH49" s="215">
        <v>147048000</v>
      </c>
      <c r="AI49" s="33"/>
      <c r="AJ49" s="215">
        <v>147048000</v>
      </c>
      <c r="AK49" s="33"/>
      <c r="AL49" s="215">
        <v>45000</v>
      </c>
      <c r="AM49" s="33"/>
      <c r="AN49" s="215">
        <v>48000</v>
      </c>
      <c r="AO49" s="33"/>
      <c r="AP49" s="215">
        <v>26105000</v>
      </c>
      <c r="AQ49" s="33"/>
      <c r="AR49" s="215">
        <v>26108000</v>
      </c>
      <c r="AS49" s="33"/>
      <c r="AT49" s="215">
        <v>26108000</v>
      </c>
      <c r="AU49" s="33"/>
      <c r="AV49" s="215">
        <v>71000</v>
      </c>
      <c r="AW49" s="33"/>
      <c r="AX49" s="215">
        <v>228083000</v>
      </c>
      <c r="AY49" s="33"/>
      <c r="AZ49" s="337"/>
      <c r="BA49" s="33"/>
      <c r="BB49" s="215">
        <v>90000</v>
      </c>
      <c r="BC49" s="33"/>
      <c r="BD49" s="215">
        <v>206217000</v>
      </c>
      <c r="BE49" s="33"/>
      <c r="BF49" s="215">
        <v>514216000</v>
      </c>
      <c r="BG49" s="33"/>
      <c r="BH49" s="215">
        <v>301616000</v>
      </c>
      <c r="BI49" s="33"/>
      <c r="BJ49" s="215">
        <v>272255000</v>
      </c>
      <c r="BK49" s="520"/>
      <c r="BL49" s="215">
        <v>379039000</v>
      </c>
      <c r="BM49" s="520"/>
      <c r="BN49" s="215">
        <v>355317000</v>
      </c>
      <c r="BO49" s="520"/>
      <c r="BP49" s="81" t="s">
        <v>848</v>
      </c>
      <c r="BQ49" s="33"/>
      <c r="BR49" s="33"/>
      <c r="BS49" s="98">
        <v>6</v>
      </c>
      <c r="BT49" s="33"/>
      <c r="BU49" s="98">
        <v>7</v>
      </c>
      <c r="BV49" s="33"/>
      <c r="BW49" s="98">
        <v>6.52</v>
      </c>
      <c r="BX49" s="33"/>
      <c r="BY49" s="98">
        <v>7.6924200000000003</v>
      </c>
      <c r="BZ49" s="33"/>
      <c r="CA49" s="98">
        <v>7.6924200000000003</v>
      </c>
      <c r="CB49" s="33"/>
      <c r="CC49" s="98">
        <v>8</v>
      </c>
      <c r="CD49" s="33"/>
      <c r="CE49" s="215">
        <v>9000</v>
      </c>
      <c r="CF49" s="33"/>
      <c r="CG49" s="215">
        <v>11494.54</v>
      </c>
      <c r="CH49" s="33"/>
      <c r="CI49" s="215">
        <f>T49</f>
        <v>11000</v>
      </c>
      <c r="CJ49" s="33"/>
      <c r="CK49" s="215">
        <f>V49</f>
        <v>13000</v>
      </c>
      <c r="CL49" s="33"/>
      <c r="CM49" s="215">
        <f>X49</f>
        <v>15000</v>
      </c>
      <c r="CN49" s="33"/>
      <c r="CO49" s="215">
        <f>Z49</f>
        <v>105931000</v>
      </c>
      <c r="CP49" s="33"/>
      <c r="CQ49" s="215">
        <f>AB49</f>
        <v>105931000</v>
      </c>
      <c r="CR49" s="33"/>
      <c r="CS49" s="215">
        <f>AD49</f>
        <v>31000</v>
      </c>
      <c r="CT49" s="33"/>
      <c r="CU49" s="215">
        <f>AF49</f>
        <v>29000</v>
      </c>
      <c r="CV49" s="33"/>
      <c r="CW49" s="215">
        <f>AH49</f>
        <v>147048000</v>
      </c>
      <c r="CX49" s="33"/>
      <c r="CY49" s="215">
        <f>AJ49</f>
        <v>147048000</v>
      </c>
      <c r="CZ49" s="33"/>
      <c r="DA49" s="215">
        <f>AL49</f>
        <v>45000</v>
      </c>
      <c r="DB49" s="33"/>
      <c r="DC49" s="215">
        <f>AN49</f>
        <v>48000</v>
      </c>
      <c r="DD49" s="33"/>
      <c r="DE49" s="215">
        <f>AP49</f>
        <v>26105000</v>
      </c>
      <c r="DF49" s="33"/>
      <c r="DG49" s="215">
        <f>+AR49</f>
        <v>26108000</v>
      </c>
      <c r="DH49" s="33"/>
      <c r="DI49" s="215">
        <f>+AT49</f>
        <v>26108000</v>
      </c>
      <c r="DJ49" s="33"/>
      <c r="DK49" s="215">
        <f>+AV49</f>
        <v>71000</v>
      </c>
      <c r="DL49" s="33"/>
      <c r="DM49" s="215">
        <f>+AX49</f>
        <v>228083000</v>
      </c>
      <c r="DN49" s="33"/>
      <c r="DO49" s="337"/>
      <c r="DP49" s="33"/>
      <c r="DQ49" s="215">
        <f>+BB49</f>
        <v>90000</v>
      </c>
      <c r="DR49" s="33"/>
      <c r="DS49" s="215">
        <f>+BD49</f>
        <v>206217000</v>
      </c>
      <c r="DT49" s="33"/>
      <c r="DU49" s="215">
        <v>511965000</v>
      </c>
      <c r="DV49" s="33"/>
      <c r="DW49" s="215">
        <f>BH49</f>
        <v>301616000</v>
      </c>
      <c r="DX49" s="33"/>
      <c r="DY49" s="215">
        <f>BJ49</f>
        <v>272255000</v>
      </c>
      <c r="DZ49"/>
      <c r="EA49" s="215">
        <f>BL49</f>
        <v>379039000</v>
      </c>
      <c r="EB49"/>
      <c r="EC49" s="215">
        <f>BN49</f>
        <v>355317000</v>
      </c>
    </row>
    <row r="50" spans="1:133" ht="13.5" customHeight="1">
      <c r="A50" s="265" t="s">
        <v>849</v>
      </c>
      <c r="B50" s="33"/>
      <c r="C50" s="33"/>
      <c r="D50" s="266">
        <v>66870</v>
      </c>
      <c r="E50" s="33"/>
      <c r="F50" s="266">
        <v>69017</v>
      </c>
      <c r="G50" s="33"/>
      <c r="H50" s="266">
        <v>67503.067999999999</v>
      </c>
      <c r="I50" s="33"/>
      <c r="J50" s="267">
        <v>68553.373849999989</v>
      </c>
      <c r="K50" s="33"/>
      <c r="L50" s="267">
        <v>65600.837790000005</v>
      </c>
      <c r="M50" s="33"/>
      <c r="N50" s="267">
        <v>68681</v>
      </c>
      <c r="O50" s="33"/>
      <c r="P50" s="268">
        <v>69530000</v>
      </c>
      <c r="Q50" s="33"/>
      <c r="R50" s="268">
        <v>68796042.719999999</v>
      </c>
      <c r="S50" s="33"/>
      <c r="T50" s="268">
        <v>71895000</v>
      </c>
      <c r="U50" s="33"/>
      <c r="V50" s="268">
        <v>65237000</v>
      </c>
      <c r="W50" s="33"/>
      <c r="X50" s="268">
        <v>60799000</v>
      </c>
      <c r="Y50" s="33"/>
      <c r="Z50" s="268">
        <v>62536000</v>
      </c>
      <c r="AA50" s="33"/>
      <c r="AB50" s="268">
        <v>61556000</v>
      </c>
      <c r="AC50" s="33"/>
      <c r="AD50" s="268">
        <f>[17]BS_PT!$Q$55</f>
        <v>54054000</v>
      </c>
      <c r="AE50" s="33"/>
      <c r="AF50" s="268">
        <v>53628000</v>
      </c>
      <c r="AG50" s="33"/>
      <c r="AH50" s="268">
        <v>51679000</v>
      </c>
      <c r="AI50" s="33"/>
      <c r="AJ50" s="268">
        <v>52024000</v>
      </c>
      <c r="AK50" s="33"/>
      <c r="AL50" s="268">
        <v>55634000</v>
      </c>
      <c r="AM50" s="33"/>
      <c r="AN50" s="268">
        <v>59618000</v>
      </c>
      <c r="AO50" s="33"/>
      <c r="AP50" s="268">
        <v>62068000</v>
      </c>
      <c r="AQ50" s="33"/>
      <c r="AR50" s="268">
        <v>61999000</v>
      </c>
      <c r="AS50" s="33"/>
      <c r="AT50" s="268">
        <v>65567000</v>
      </c>
      <c r="AU50" s="33"/>
      <c r="AV50" s="268">
        <v>58025000</v>
      </c>
      <c r="AW50" s="33"/>
      <c r="AX50" s="268">
        <v>51079000</v>
      </c>
      <c r="AY50" s="33"/>
      <c r="AZ50" s="338"/>
      <c r="BA50" s="33"/>
      <c r="BB50" s="268">
        <v>39275000</v>
      </c>
      <c r="BC50" s="33"/>
      <c r="BD50" s="268">
        <v>42504000</v>
      </c>
      <c r="BE50" s="33"/>
      <c r="BF50" s="268">
        <v>45075000</v>
      </c>
      <c r="BG50" s="33"/>
      <c r="BH50" s="268">
        <v>46929000</v>
      </c>
      <c r="BI50" s="33"/>
      <c r="BJ50" s="268">
        <v>49305000</v>
      </c>
      <c r="BK50" s="520"/>
      <c r="BL50" s="268">
        <v>51190000</v>
      </c>
      <c r="BM50" s="520"/>
      <c r="BN50" s="268">
        <v>54029000</v>
      </c>
      <c r="BO50" s="520"/>
      <c r="BP50" s="265" t="s">
        <v>850</v>
      </c>
      <c r="BQ50" s="33"/>
      <c r="BR50" s="33"/>
      <c r="BS50" s="266">
        <v>66870</v>
      </c>
      <c r="BT50" s="33"/>
      <c r="BU50" s="266">
        <v>69017</v>
      </c>
      <c r="BV50" s="33"/>
      <c r="BW50" s="266">
        <v>67503.067999999999</v>
      </c>
      <c r="BX50" s="33"/>
      <c r="BY50" s="266">
        <v>68553.373849999989</v>
      </c>
      <c r="BZ50" s="33"/>
      <c r="CA50" s="266">
        <v>65600.837790000005</v>
      </c>
      <c r="CB50" s="33"/>
      <c r="CC50" s="266">
        <v>68681</v>
      </c>
      <c r="CD50" s="33"/>
      <c r="CE50" s="268">
        <v>69530000</v>
      </c>
      <c r="CF50" s="33"/>
      <c r="CG50" s="268">
        <v>68796042.719999999</v>
      </c>
      <c r="CH50" s="33"/>
      <c r="CI50" s="268">
        <f>T50</f>
        <v>71895000</v>
      </c>
      <c r="CJ50" s="33"/>
      <c r="CK50" s="268">
        <f>V50</f>
        <v>65237000</v>
      </c>
      <c r="CL50" s="33"/>
      <c r="CM50" s="268">
        <f>X50</f>
        <v>60799000</v>
      </c>
      <c r="CN50" s="33"/>
      <c r="CO50" s="268">
        <f>Z50</f>
        <v>62536000</v>
      </c>
      <c r="CP50" s="33"/>
      <c r="CQ50" s="268">
        <f>AB50</f>
        <v>61556000</v>
      </c>
      <c r="CR50" s="33"/>
      <c r="CS50" s="268">
        <f>AD50</f>
        <v>54054000</v>
      </c>
      <c r="CT50" s="33"/>
      <c r="CU50" s="268">
        <f>AF50</f>
        <v>53628000</v>
      </c>
      <c r="CV50" s="33"/>
      <c r="CW50" s="268">
        <f>AH50</f>
        <v>51679000</v>
      </c>
      <c r="CX50" s="33"/>
      <c r="CY50" s="268">
        <f>AJ50</f>
        <v>52024000</v>
      </c>
      <c r="CZ50" s="33"/>
      <c r="DA50" s="268">
        <f>AL50</f>
        <v>55634000</v>
      </c>
      <c r="DB50" s="33"/>
      <c r="DC50" s="268">
        <f>AN50</f>
        <v>59618000</v>
      </c>
      <c r="DD50" s="33"/>
      <c r="DE50" s="268">
        <f>AP50</f>
        <v>62068000</v>
      </c>
      <c r="DF50" s="33"/>
      <c r="DG50" s="268">
        <f>+AR50</f>
        <v>61999000</v>
      </c>
      <c r="DH50" s="33"/>
      <c r="DI50" s="268">
        <f>+AT50</f>
        <v>65567000</v>
      </c>
      <c r="DJ50" s="33"/>
      <c r="DK50" s="268">
        <f>+AV50</f>
        <v>58025000</v>
      </c>
      <c r="DL50" s="33"/>
      <c r="DM50" s="268">
        <f>+AX50</f>
        <v>51079000</v>
      </c>
      <c r="DN50" s="33"/>
      <c r="DO50" s="338"/>
      <c r="DP50" s="33"/>
      <c r="DQ50" s="268">
        <f>+BB50</f>
        <v>39275000</v>
      </c>
      <c r="DR50" s="33"/>
      <c r="DS50" s="268">
        <f>+BD50</f>
        <v>42504000</v>
      </c>
      <c r="DT50" s="33"/>
      <c r="DU50" s="268">
        <f>+BF50</f>
        <v>45075000</v>
      </c>
      <c r="DV50" s="33"/>
      <c r="DW50" s="268">
        <f>+BH50</f>
        <v>46929000</v>
      </c>
      <c r="DX50" s="33"/>
      <c r="DY50" s="268">
        <f>BJ50</f>
        <v>49305000</v>
      </c>
      <c r="DZ50"/>
      <c r="EA50" s="268">
        <f>BL50</f>
        <v>51190000</v>
      </c>
      <c r="EB50"/>
      <c r="EC50" s="268">
        <f>BN50</f>
        <v>54029000</v>
      </c>
    </row>
    <row r="51" spans="1:133" ht="13.5" customHeight="1">
      <c r="A51" s="81" t="s">
        <v>851</v>
      </c>
      <c r="B51" s="33"/>
      <c r="C51" s="33"/>
      <c r="D51" s="98">
        <v>41647</v>
      </c>
      <c r="E51" s="33"/>
      <c r="F51" s="98">
        <v>41158</v>
      </c>
      <c r="G51" s="33"/>
      <c r="H51" s="98">
        <v>47103.796000000002</v>
      </c>
      <c r="I51" s="33"/>
      <c r="J51" s="178">
        <v>46882.927250000001</v>
      </c>
      <c r="K51" s="33"/>
      <c r="L51" s="178">
        <v>37437.026530000003</v>
      </c>
      <c r="M51" s="33"/>
      <c r="N51" s="178">
        <v>44321</v>
      </c>
      <c r="O51" s="33"/>
      <c r="P51" s="215">
        <v>51893000</v>
      </c>
      <c r="Q51" s="33"/>
      <c r="R51" s="215">
        <v>52760216.020000003</v>
      </c>
      <c r="S51" s="33"/>
      <c r="T51" s="215">
        <v>45247000</v>
      </c>
      <c r="U51" s="33"/>
      <c r="V51" s="215">
        <v>92480000</v>
      </c>
      <c r="W51" s="33"/>
      <c r="X51" s="215">
        <v>93463000</v>
      </c>
      <c r="Y51" s="33"/>
      <c r="Z51" s="215">
        <v>83193000</v>
      </c>
      <c r="AA51" s="33"/>
      <c r="AB51" s="215">
        <v>61113000</v>
      </c>
      <c r="AC51" s="33"/>
      <c r="AD51" s="215">
        <f>[17]BS_PT!$Q$56</f>
        <v>60538000</v>
      </c>
      <c r="AE51" s="33"/>
      <c r="AF51" s="215">
        <v>71523000</v>
      </c>
      <c r="AG51" s="33"/>
      <c r="AH51" s="215">
        <v>69841000</v>
      </c>
      <c r="AI51" s="33"/>
      <c r="AJ51" s="215">
        <v>50065000</v>
      </c>
      <c r="AK51" s="33"/>
      <c r="AL51" s="215">
        <v>58804000</v>
      </c>
      <c r="AM51" s="33"/>
      <c r="AN51" s="215">
        <v>76863000</v>
      </c>
      <c r="AO51" s="33"/>
      <c r="AP51" s="215">
        <v>122728000</v>
      </c>
      <c r="AQ51" s="33"/>
      <c r="AR51" s="215">
        <v>88309000</v>
      </c>
      <c r="AS51" s="33"/>
      <c r="AT51" s="215">
        <v>107260000</v>
      </c>
      <c r="AU51" s="33"/>
      <c r="AV51" s="215">
        <v>114731000</v>
      </c>
      <c r="AW51" s="33"/>
      <c r="AX51" s="215">
        <v>95886000</v>
      </c>
      <c r="AY51" s="33"/>
      <c r="AZ51" s="337"/>
      <c r="BA51" s="33"/>
      <c r="BB51" s="215">
        <v>124779000</v>
      </c>
      <c r="BC51" s="33"/>
      <c r="BD51" s="215">
        <v>148366000</v>
      </c>
      <c r="BE51" s="33"/>
      <c r="BF51" s="215">
        <v>153440000</v>
      </c>
      <c r="BG51" s="33"/>
      <c r="BH51" s="215">
        <v>123180000</v>
      </c>
      <c r="BI51" s="33"/>
      <c r="BJ51" s="215">
        <v>135270000</v>
      </c>
      <c r="BK51" s="520"/>
      <c r="BL51" s="215">
        <v>151872000</v>
      </c>
      <c r="BM51" s="520"/>
      <c r="BN51" s="215">
        <v>161773000</v>
      </c>
      <c r="BO51" s="520"/>
      <c r="BP51" s="81" t="s">
        <v>852</v>
      </c>
      <c r="BQ51" s="33"/>
      <c r="BR51" s="33"/>
      <c r="BS51" s="98">
        <v>41647</v>
      </c>
      <c r="BT51" s="33"/>
      <c r="BU51" s="98">
        <v>41158</v>
      </c>
      <c r="BV51" s="33"/>
      <c r="BW51" s="98">
        <v>47103.796000000002</v>
      </c>
      <c r="BX51" s="33"/>
      <c r="BY51" s="98">
        <v>46882.927250000001</v>
      </c>
      <c r="BZ51" s="33"/>
      <c r="CA51" s="98">
        <v>37437.026530000003</v>
      </c>
      <c r="CB51" s="33"/>
      <c r="CC51" s="98">
        <v>44321</v>
      </c>
      <c r="CD51" s="33"/>
      <c r="CE51" s="215">
        <v>51893000</v>
      </c>
      <c r="CF51" s="33"/>
      <c r="CG51" s="215">
        <v>52760216.020000003</v>
      </c>
      <c r="CH51" s="33"/>
      <c r="CI51" s="215">
        <f>T51</f>
        <v>45247000</v>
      </c>
      <c r="CJ51" s="33"/>
      <c r="CK51" s="215">
        <f>V51</f>
        <v>92480000</v>
      </c>
      <c r="CL51" s="33"/>
      <c r="CM51" s="215">
        <f>X51</f>
        <v>93463000</v>
      </c>
      <c r="CN51" s="33"/>
      <c r="CO51" s="215">
        <f>Z51</f>
        <v>83193000</v>
      </c>
      <c r="CP51" s="33"/>
      <c r="CQ51" s="215">
        <f>AB51</f>
        <v>61113000</v>
      </c>
      <c r="CR51" s="33"/>
      <c r="CS51" s="215">
        <f>AD51</f>
        <v>60538000</v>
      </c>
      <c r="CT51" s="33"/>
      <c r="CU51" s="215">
        <f>AF51</f>
        <v>71523000</v>
      </c>
      <c r="CV51" s="33"/>
      <c r="CW51" s="215">
        <f>AH51</f>
        <v>69841000</v>
      </c>
      <c r="CX51" s="33"/>
      <c r="CY51" s="215">
        <f>AJ51</f>
        <v>50065000</v>
      </c>
      <c r="CZ51" s="33"/>
      <c r="DA51" s="215">
        <f>AL51</f>
        <v>58804000</v>
      </c>
      <c r="DB51" s="33"/>
      <c r="DC51" s="215">
        <f>AN51</f>
        <v>76863000</v>
      </c>
      <c r="DD51" s="33"/>
      <c r="DE51" s="215">
        <f>AP51</f>
        <v>122728000</v>
      </c>
      <c r="DF51" s="33"/>
      <c r="DG51" s="215">
        <f>+AR51</f>
        <v>88309000</v>
      </c>
      <c r="DH51" s="33"/>
      <c r="DI51" s="215">
        <f>+AT51</f>
        <v>107260000</v>
      </c>
      <c r="DJ51" s="33"/>
      <c r="DK51" s="215">
        <f>+AV51</f>
        <v>114731000</v>
      </c>
      <c r="DL51" s="33"/>
      <c r="DM51" s="215">
        <f>+AX51</f>
        <v>95886000</v>
      </c>
      <c r="DN51" s="33"/>
      <c r="DO51" s="337"/>
      <c r="DP51" s="33"/>
      <c r="DQ51" s="215">
        <f>+BB51</f>
        <v>124779000</v>
      </c>
      <c r="DR51" s="33"/>
      <c r="DS51" s="215">
        <f>+BD51</f>
        <v>148366000</v>
      </c>
      <c r="DT51" s="33"/>
      <c r="DU51" s="215">
        <f>+BF51</f>
        <v>153440000</v>
      </c>
      <c r="DV51" s="33"/>
      <c r="DW51" s="215">
        <f>+BH51</f>
        <v>123180000</v>
      </c>
      <c r="DX51" s="33"/>
      <c r="DY51" s="215">
        <f>BJ51</f>
        <v>135270000</v>
      </c>
      <c r="DZ51"/>
      <c r="EA51" s="215">
        <f>BL51</f>
        <v>151872000</v>
      </c>
      <c r="EB51"/>
      <c r="EC51" s="215">
        <f>BN51</f>
        <v>161773000</v>
      </c>
    </row>
    <row r="52" spans="1:133" ht="13.5" customHeight="1">
      <c r="A52" s="127" t="s">
        <v>853</v>
      </c>
      <c r="B52" s="33"/>
      <c r="C52" s="33"/>
      <c r="D52" s="128">
        <v>622278</v>
      </c>
      <c r="E52" s="33"/>
      <c r="F52" s="128">
        <v>680527</v>
      </c>
      <c r="G52" s="33"/>
      <c r="H52" s="128">
        <v>700361.29499999993</v>
      </c>
      <c r="I52" s="33"/>
      <c r="J52" s="270">
        <v>646804.04257000005</v>
      </c>
      <c r="K52" s="33"/>
      <c r="L52" s="270">
        <v>684752.31180000002</v>
      </c>
      <c r="M52" s="33"/>
      <c r="N52" s="270">
        <v>759860</v>
      </c>
      <c r="O52" s="33"/>
      <c r="P52" s="271">
        <v>1056561000</v>
      </c>
      <c r="Q52" s="33"/>
      <c r="R52" s="271">
        <v>996501398.79999995</v>
      </c>
      <c r="S52" s="33"/>
      <c r="T52" s="271">
        <v>1039895000</v>
      </c>
      <c r="U52" s="33"/>
      <c r="V52" s="271">
        <v>1187778000</v>
      </c>
      <c r="W52" s="33"/>
      <c r="X52" s="271">
        <v>926143000</v>
      </c>
      <c r="Y52" s="33"/>
      <c r="Z52" s="271">
        <v>841642000</v>
      </c>
      <c r="AA52" s="33"/>
      <c r="AB52" s="271">
        <v>895118000</v>
      </c>
      <c r="AC52" s="33"/>
      <c r="AD52" s="271">
        <f>[17]BS_PT!$Q$57</f>
        <v>1120353000</v>
      </c>
      <c r="AE52" s="33"/>
      <c r="AF52" s="271">
        <v>1238042000</v>
      </c>
      <c r="AG52" s="33"/>
      <c r="AH52" s="271">
        <v>1417130000</v>
      </c>
      <c r="AI52" s="33"/>
      <c r="AJ52" s="271">
        <v>1432996000</v>
      </c>
      <c r="AK52" s="33"/>
      <c r="AL52" s="271">
        <v>1279304000</v>
      </c>
      <c r="AM52" s="33"/>
      <c r="AN52" s="271">
        <v>975305000</v>
      </c>
      <c r="AO52" s="33"/>
      <c r="AP52" s="271">
        <f>SUM(AP43:AP51)</f>
        <v>1021517000</v>
      </c>
      <c r="AQ52" s="33"/>
      <c r="AR52" s="271">
        <f>SUM(AR43:AR51)</f>
        <v>1132149000</v>
      </c>
      <c r="AS52" s="33"/>
      <c r="AT52" s="271">
        <v>1189144000</v>
      </c>
      <c r="AU52" s="33"/>
      <c r="AV52" s="271">
        <f>SUM(AV43:AV51)</f>
        <v>1554339000</v>
      </c>
      <c r="AW52" s="33"/>
      <c r="AX52" s="271">
        <v>1750277000</v>
      </c>
      <c r="AY52" s="33"/>
      <c r="AZ52" s="343"/>
      <c r="BA52" s="33"/>
      <c r="BB52" s="271">
        <v>1708327000</v>
      </c>
      <c r="BC52" s="33"/>
      <c r="BD52" s="271">
        <v>2208976000</v>
      </c>
      <c r="BE52" s="33"/>
      <c r="BF52" s="271">
        <v>2462741000</v>
      </c>
      <c r="BG52" s="33"/>
      <c r="BH52" s="271">
        <v>1684106000</v>
      </c>
      <c r="BI52" s="33"/>
      <c r="BJ52" s="271">
        <v>2644382000</v>
      </c>
      <c r="BK52" s="308"/>
      <c r="BL52" s="271">
        <v>2029621000</v>
      </c>
      <c r="BM52" s="308"/>
      <c r="BN52" s="271">
        <v>2285134000</v>
      </c>
      <c r="BO52" s="308"/>
      <c r="BP52" s="127" t="s">
        <v>854</v>
      </c>
      <c r="BQ52" s="33"/>
      <c r="BR52" s="33"/>
      <c r="BS52" s="128">
        <v>622278</v>
      </c>
      <c r="BT52" s="33"/>
      <c r="BU52" s="128">
        <v>680527</v>
      </c>
      <c r="BV52" s="33"/>
      <c r="BW52" s="128">
        <v>700361.29499999993</v>
      </c>
      <c r="BX52" s="33"/>
      <c r="BY52" s="128">
        <v>646804.04257000005</v>
      </c>
      <c r="BZ52" s="33"/>
      <c r="CA52" s="128">
        <v>684752.31180000002</v>
      </c>
      <c r="CB52" s="33"/>
      <c r="CC52" s="128">
        <v>759860</v>
      </c>
      <c r="CD52" s="33"/>
      <c r="CE52" s="271">
        <v>1056561000</v>
      </c>
      <c r="CF52" s="33"/>
      <c r="CG52" s="271">
        <v>996501398.79999995</v>
      </c>
      <c r="CH52" s="33"/>
      <c r="CI52" s="271">
        <f>T52</f>
        <v>1039895000</v>
      </c>
      <c r="CJ52" s="33"/>
      <c r="CK52" s="271">
        <f>V52</f>
        <v>1187778000</v>
      </c>
      <c r="CL52" s="33"/>
      <c r="CM52" s="271">
        <f>X52</f>
        <v>926143000</v>
      </c>
      <c r="CN52" s="33"/>
      <c r="CO52" s="271">
        <f>Z52</f>
        <v>841642000</v>
      </c>
      <c r="CP52" s="33"/>
      <c r="CQ52" s="271">
        <f>AB52</f>
        <v>895118000</v>
      </c>
      <c r="CR52" s="33"/>
      <c r="CS52" s="271">
        <f>AD52</f>
        <v>1120353000</v>
      </c>
      <c r="CT52" s="33"/>
      <c r="CU52" s="271">
        <f>AF52</f>
        <v>1238042000</v>
      </c>
      <c r="CV52" s="33"/>
      <c r="CW52" s="271">
        <f>AH52</f>
        <v>1417130000</v>
      </c>
      <c r="CX52" s="33"/>
      <c r="CY52" s="271">
        <f>AJ52</f>
        <v>1432996000</v>
      </c>
      <c r="CZ52" s="33"/>
      <c r="DA52" s="271">
        <f>AL52</f>
        <v>1279304000</v>
      </c>
      <c r="DB52" s="33"/>
      <c r="DC52" s="271">
        <f>AN52</f>
        <v>975305000</v>
      </c>
      <c r="DD52" s="33"/>
      <c r="DE52" s="271">
        <f>AP52</f>
        <v>1021517000</v>
      </c>
      <c r="DF52" s="33"/>
      <c r="DG52" s="271">
        <f>+AR52</f>
        <v>1132149000</v>
      </c>
      <c r="DH52" s="33"/>
      <c r="DI52" s="271">
        <f>+AT52</f>
        <v>1189144000</v>
      </c>
      <c r="DJ52" s="33"/>
      <c r="DK52" s="271">
        <f>+AV52</f>
        <v>1554339000</v>
      </c>
      <c r="DL52" s="33"/>
      <c r="DM52" s="271">
        <f>+AX52</f>
        <v>1750277000</v>
      </c>
      <c r="DN52" s="33"/>
      <c r="DO52" s="343"/>
      <c r="DP52" s="33"/>
      <c r="DQ52" s="271">
        <f>+BB52</f>
        <v>1708327000</v>
      </c>
      <c r="DR52" s="33"/>
      <c r="DS52" s="271">
        <f>+BD52</f>
        <v>2208976000</v>
      </c>
      <c r="DT52" s="33"/>
      <c r="DU52" s="271">
        <f>+BF52</f>
        <v>2462741000</v>
      </c>
      <c r="DV52" s="33"/>
      <c r="DW52" s="271">
        <f>+BH52</f>
        <v>1684106000</v>
      </c>
      <c r="DX52" s="33"/>
      <c r="DY52" s="271">
        <f>BJ52</f>
        <v>2644382000</v>
      </c>
      <c r="DZ52"/>
      <c r="EA52" s="271">
        <f>BL52</f>
        <v>2029621000</v>
      </c>
      <c r="EB52"/>
      <c r="EC52" s="271">
        <f>BN52</f>
        <v>2285134000</v>
      </c>
    </row>
    <row r="53" spans="1:133" ht="5.25" customHeight="1">
      <c r="A53" s="13"/>
      <c r="B53" s="13"/>
      <c r="C53" s="13"/>
      <c r="D53" s="65"/>
      <c r="E53" s="13"/>
      <c r="F53" s="65"/>
      <c r="G53" s="13"/>
      <c r="H53" s="65"/>
      <c r="I53" s="13"/>
      <c r="J53" s="65"/>
      <c r="K53" s="13"/>
      <c r="L53" s="65"/>
      <c r="M53" s="13"/>
      <c r="N53" s="65"/>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342"/>
      <c r="BA53" s="13"/>
      <c r="BB53" s="13"/>
      <c r="BC53" s="13"/>
      <c r="BD53" s="13"/>
      <c r="BE53" s="13"/>
      <c r="BF53" s="13"/>
      <c r="BG53" s="13"/>
      <c r="BH53" s="13"/>
      <c r="BI53" s="13"/>
      <c r="BJ53" s="13"/>
      <c r="BK53" s="13"/>
      <c r="BL53" s="13"/>
      <c r="BM53" s="13"/>
      <c r="BN53" s="13"/>
      <c r="BO53" s="13"/>
      <c r="BP53" s="13"/>
      <c r="BQ53" s="13"/>
      <c r="BR53" s="13"/>
      <c r="BS53" s="65"/>
      <c r="BT53" s="13"/>
      <c r="BU53" s="65"/>
      <c r="BV53" s="13"/>
      <c r="BW53" s="65"/>
      <c r="BX53" s="13"/>
      <c r="BY53" s="65"/>
      <c r="BZ53" s="13"/>
      <c r="CA53" s="65"/>
      <c r="CB53" s="13"/>
      <c r="CC53" s="65"/>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342"/>
      <c r="DP53" s="13"/>
      <c r="DQ53" s="13"/>
      <c r="DR53" s="13"/>
      <c r="DS53" s="13"/>
      <c r="DT53" s="13"/>
      <c r="DU53" s="13"/>
      <c r="DV53" s="13"/>
      <c r="DW53" s="13"/>
      <c r="DX53" s="13"/>
      <c r="DY53" s="13"/>
      <c r="DZ53"/>
      <c r="EA53" s="13"/>
      <c r="EC53" s="13"/>
    </row>
    <row r="54" spans="1:133" ht="13.5" customHeight="1">
      <c r="A54" s="13"/>
      <c r="B54" s="13"/>
      <c r="C54" s="13"/>
      <c r="D54" s="141"/>
      <c r="E54" s="13"/>
      <c r="F54" s="141"/>
      <c r="G54" s="13"/>
      <c r="H54" s="141"/>
      <c r="I54" s="13"/>
      <c r="J54" s="141"/>
      <c r="K54" s="13"/>
      <c r="L54" s="141"/>
      <c r="M54" s="13"/>
      <c r="N54" s="141"/>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342"/>
      <c r="BA54" s="13"/>
      <c r="BB54" s="13"/>
      <c r="BC54" s="13"/>
      <c r="BD54" s="13"/>
      <c r="BE54" s="13"/>
      <c r="BF54" s="13"/>
      <c r="BG54" s="13"/>
      <c r="BH54" s="13"/>
      <c r="BI54" s="13"/>
      <c r="BJ54" s="13"/>
      <c r="BK54" s="13"/>
      <c r="BL54" s="13"/>
      <c r="BM54" s="13"/>
      <c r="BN54" s="13"/>
      <c r="BO54" s="13"/>
      <c r="BP54" s="13"/>
      <c r="BQ54" s="13"/>
      <c r="BR54" s="13"/>
      <c r="BS54" s="65">
        <v>0</v>
      </c>
      <c r="BT54" s="13"/>
      <c r="BU54" s="65"/>
      <c r="BV54" s="13"/>
      <c r="BW54" s="65"/>
      <c r="BX54" s="13"/>
      <c r="BY54" s="65"/>
      <c r="BZ54" s="13"/>
      <c r="CA54" s="65"/>
      <c r="CB54" s="13"/>
      <c r="CC54" s="65"/>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342"/>
      <c r="DP54" s="13"/>
      <c r="DQ54" s="13"/>
      <c r="DR54" s="13"/>
      <c r="DS54" s="13"/>
      <c r="DT54" s="13"/>
      <c r="DU54" s="13"/>
      <c r="DV54" s="13"/>
      <c r="DW54" s="13"/>
      <c r="DX54" s="13"/>
      <c r="DY54" s="13"/>
      <c r="DZ54"/>
      <c r="EA54" s="13"/>
      <c r="EC54" s="13"/>
    </row>
    <row r="55" spans="1:133" ht="13.5" customHeight="1">
      <c r="A55" s="81" t="s">
        <v>589</v>
      </c>
      <c r="B55" s="33"/>
      <c r="C55" s="33"/>
      <c r="D55" s="98">
        <v>355045</v>
      </c>
      <c r="E55" s="33"/>
      <c r="F55" s="98">
        <v>392737</v>
      </c>
      <c r="G55" s="33"/>
      <c r="H55" s="98">
        <v>396706.28499999997</v>
      </c>
      <c r="I55" s="33"/>
      <c r="J55" s="178">
        <v>409780.52047000005</v>
      </c>
      <c r="K55" s="33"/>
      <c r="L55" s="178">
        <v>410465.03513999999</v>
      </c>
      <c r="M55" s="33"/>
      <c r="N55" s="178">
        <v>402346</v>
      </c>
      <c r="O55" s="33"/>
      <c r="P55" s="215">
        <v>429827000</v>
      </c>
      <c r="Q55" s="33"/>
      <c r="R55" s="215">
        <v>414556901.13999999</v>
      </c>
      <c r="S55" s="33"/>
      <c r="T55" s="215">
        <v>579531000</v>
      </c>
      <c r="U55" s="33"/>
      <c r="V55" s="215">
        <v>949904000</v>
      </c>
      <c r="W55" s="33"/>
      <c r="X55" s="215">
        <v>964038000</v>
      </c>
      <c r="Y55" s="33"/>
      <c r="Z55" s="215">
        <v>922669000</v>
      </c>
      <c r="AA55" s="33"/>
      <c r="AB55" s="215">
        <v>962673000</v>
      </c>
      <c r="AC55" s="33"/>
      <c r="AD55" s="215">
        <f>[17]BS_PT!$Q$58</f>
        <v>549586000</v>
      </c>
      <c r="AE55" s="33"/>
      <c r="AF55" s="215">
        <v>579791000</v>
      </c>
      <c r="AG55" s="33"/>
      <c r="AH55" s="215">
        <v>614073000</v>
      </c>
      <c r="AI55" s="33"/>
      <c r="AJ55" s="215">
        <v>520480000</v>
      </c>
      <c r="AK55" s="33"/>
      <c r="AL55" s="215">
        <v>49684000</v>
      </c>
      <c r="AM55" s="33"/>
      <c r="AN55" s="215">
        <v>411932000</v>
      </c>
      <c r="AO55" s="33"/>
      <c r="AP55" s="215">
        <v>420289000</v>
      </c>
      <c r="AQ55" s="33"/>
      <c r="AR55" s="215">
        <v>410133000</v>
      </c>
      <c r="AS55" s="33"/>
      <c r="AT55" s="215">
        <v>385281000</v>
      </c>
      <c r="AU55" s="33"/>
      <c r="AV55" s="215">
        <v>400439000</v>
      </c>
      <c r="AW55" s="33"/>
      <c r="AX55" s="215">
        <v>391387000</v>
      </c>
      <c r="AY55" s="33"/>
      <c r="AZ55" s="337"/>
      <c r="BA55" s="33"/>
      <c r="BB55" s="215">
        <v>435194000</v>
      </c>
      <c r="BC55" s="33"/>
      <c r="BD55" s="215">
        <v>42184000</v>
      </c>
      <c r="BE55" s="33"/>
      <c r="BF55" s="215">
        <v>41349000</v>
      </c>
      <c r="BG55" s="33"/>
      <c r="BH55" s="215">
        <v>40875000</v>
      </c>
      <c r="BI55" s="33"/>
      <c r="BJ55" s="215">
        <v>40095000</v>
      </c>
      <c r="BK55" s="520"/>
      <c r="BL55" s="215">
        <v>39312000</v>
      </c>
      <c r="BM55" s="520"/>
      <c r="BN55" s="215">
        <v>38526000</v>
      </c>
      <c r="BO55" s="520"/>
      <c r="BP55" s="81" t="s">
        <v>843</v>
      </c>
      <c r="BQ55" s="33"/>
      <c r="BR55" s="33"/>
      <c r="BS55" s="98">
        <v>355045</v>
      </c>
      <c r="BT55" s="33"/>
      <c r="BU55" s="98">
        <v>392737</v>
      </c>
      <c r="BV55" s="33"/>
      <c r="BW55" s="98">
        <v>396706.28499999997</v>
      </c>
      <c r="BX55" s="33"/>
      <c r="BY55" s="98">
        <v>409780.52047000005</v>
      </c>
      <c r="BZ55" s="33"/>
      <c r="CA55" s="98">
        <v>410465.03513999999</v>
      </c>
      <c r="CB55" s="33"/>
      <c r="CC55" s="98">
        <v>402346</v>
      </c>
      <c r="CD55" s="33"/>
      <c r="CE55" s="215">
        <v>429827000</v>
      </c>
      <c r="CF55" s="33"/>
      <c r="CG55" s="215">
        <v>414556901.13999999</v>
      </c>
      <c r="CH55" s="33"/>
      <c r="CI55" s="215">
        <f>T55</f>
        <v>579531000</v>
      </c>
      <c r="CJ55" s="33"/>
      <c r="CK55" s="215">
        <f>V55</f>
        <v>949904000</v>
      </c>
      <c r="CL55" s="33"/>
      <c r="CM55" s="215">
        <f>X55</f>
        <v>964038000</v>
      </c>
      <c r="CN55" s="33"/>
      <c r="CO55" s="215">
        <f>Z55</f>
        <v>922669000</v>
      </c>
      <c r="CP55" s="33"/>
      <c r="CQ55" s="215">
        <f>AB55</f>
        <v>962673000</v>
      </c>
      <c r="CR55" s="33"/>
      <c r="CS55" s="215">
        <f>AD55</f>
        <v>549586000</v>
      </c>
      <c r="CT55" s="33"/>
      <c r="CU55" s="215">
        <f>AF55</f>
        <v>579791000</v>
      </c>
      <c r="CV55" s="33"/>
      <c r="CW55" s="215">
        <f>AH55</f>
        <v>614073000</v>
      </c>
      <c r="CX55" s="33"/>
      <c r="CY55" s="215">
        <f>AJ55</f>
        <v>520480000</v>
      </c>
      <c r="CZ55" s="33"/>
      <c r="DA55" s="215">
        <f>AL55</f>
        <v>49684000</v>
      </c>
      <c r="DB55" s="33"/>
      <c r="DC55" s="215">
        <f>AN55</f>
        <v>411932000</v>
      </c>
      <c r="DD55" s="33"/>
      <c r="DE55" s="215">
        <f>AP55</f>
        <v>420289000</v>
      </c>
      <c r="DF55" s="33"/>
      <c r="DG55" s="215">
        <f>+AR55</f>
        <v>410133000</v>
      </c>
      <c r="DH55" s="33"/>
      <c r="DI55" s="215">
        <f>+AT55</f>
        <v>385281000</v>
      </c>
      <c r="DJ55" s="33"/>
      <c r="DK55" s="215">
        <f>+AV55</f>
        <v>400439000</v>
      </c>
      <c r="DL55" s="33"/>
      <c r="DM55" s="215">
        <f>+AX55</f>
        <v>391387000</v>
      </c>
      <c r="DN55" s="33"/>
      <c r="DO55" s="337"/>
      <c r="DP55" s="33"/>
      <c r="DQ55" s="215">
        <f>+BB55</f>
        <v>435194000</v>
      </c>
      <c r="DR55" s="33"/>
      <c r="DS55" s="215">
        <f>+BD55</f>
        <v>42184000</v>
      </c>
      <c r="DT55" s="33"/>
      <c r="DU55" s="215">
        <f>+BF55</f>
        <v>41349000</v>
      </c>
      <c r="DV55" s="33"/>
      <c r="DW55" s="215">
        <f>+BH55</f>
        <v>40875000</v>
      </c>
      <c r="DX55" s="33"/>
      <c r="DY55" s="215">
        <f>BJ55</f>
        <v>40095000</v>
      </c>
      <c r="DZ55" s="432"/>
      <c r="EA55" s="215">
        <f>BL55</f>
        <v>39312000</v>
      </c>
      <c r="EC55" s="215">
        <f>BN55</f>
        <v>38526000</v>
      </c>
    </row>
    <row r="56" spans="1:133" ht="13.5" customHeight="1">
      <c r="A56" s="265" t="s">
        <v>844</v>
      </c>
      <c r="B56" s="33"/>
      <c r="C56" s="33"/>
      <c r="D56" s="266">
        <v>2265076</v>
      </c>
      <c r="E56" s="33"/>
      <c r="F56" s="266">
        <v>2288927</v>
      </c>
      <c r="G56" s="33"/>
      <c r="H56" s="266">
        <v>2834216.1090000002</v>
      </c>
      <c r="I56" s="33"/>
      <c r="J56" s="267">
        <v>2461895.17777</v>
      </c>
      <c r="K56" s="33"/>
      <c r="L56" s="267">
        <v>2701190.5514099998</v>
      </c>
      <c r="M56" s="33"/>
      <c r="N56" s="267">
        <v>3774996</v>
      </c>
      <c r="O56" s="33"/>
      <c r="P56" s="268">
        <v>3496979000</v>
      </c>
      <c r="Q56" s="33"/>
      <c r="R56" s="268">
        <v>4158832336.9299998</v>
      </c>
      <c r="S56" s="33"/>
      <c r="T56" s="268">
        <v>4499056000</v>
      </c>
      <c r="U56" s="33"/>
      <c r="V56" s="268">
        <v>4933448000</v>
      </c>
      <c r="W56" s="33"/>
      <c r="X56" s="268">
        <v>4986140000</v>
      </c>
      <c r="Y56" s="33"/>
      <c r="Z56" s="268">
        <v>4857916000</v>
      </c>
      <c r="AA56" s="33"/>
      <c r="AB56" s="268">
        <v>4932262000</v>
      </c>
      <c r="AC56" s="33"/>
      <c r="AD56" s="268">
        <f>[17]BS_PT!$Q$59</f>
        <v>5334721000</v>
      </c>
      <c r="AE56" s="33"/>
      <c r="AF56" s="268">
        <v>5454759000</v>
      </c>
      <c r="AG56" s="33"/>
      <c r="AH56" s="268">
        <v>5225510000</v>
      </c>
      <c r="AI56" s="33"/>
      <c r="AJ56" s="268">
        <v>6124026000</v>
      </c>
      <c r="AK56" s="33"/>
      <c r="AL56" s="268">
        <v>7552503000</v>
      </c>
      <c r="AM56" s="33"/>
      <c r="AN56" s="268">
        <v>7347104000</v>
      </c>
      <c r="AO56" s="33"/>
      <c r="AP56" s="268">
        <v>7094889000</v>
      </c>
      <c r="AQ56" s="33"/>
      <c r="AR56" s="268">
        <v>8130706000</v>
      </c>
      <c r="AS56" s="33"/>
      <c r="AT56" s="268">
        <v>8220391000</v>
      </c>
      <c r="AU56" s="33"/>
      <c r="AV56" s="268">
        <v>8499588000</v>
      </c>
      <c r="AW56" s="33"/>
      <c r="AX56" s="268">
        <v>8154649000</v>
      </c>
      <c r="AY56" s="33"/>
      <c r="AZ56" s="338"/>
      <c r="BA56" s="33"/>
      <c r="BB56" s="268">
        <v>8315286000</v>
      </c>
      <c r="BC56" s="33"/>
      <c r="BD56" s="268">
        <v>8359047000</v>
      </c>
      <c r="BE56" s="33"/>
      <c r="BF56" s="268">
        <v>8275007000</v>
      </c>
      <c r="BG56" s="33"/>
      <c r="BH56" s="268">
        <v>9212195000</v>
      </c>
      <c r="BI56" s="33"/>
      <c r="BJ56" s="268">
        <v>8412912000</v>
      </c>
      <c r="BK56" s="520"/>
      <c r="BL56" s="268">
        <v>9215755000</v>
      </c>
      <c r="BM56" s="520"/>
      <c r="BN56" s="268">
        <v>9594960000</v>
      </c>
      <c r="BO56" s="520"/>
      <c r="BP56" s="265" t="s">
        <v>604</v>
      </c>
      <c r="BQ56" s="33"/>
      <c r="BR56" s="33"/>
      <c r="BS56" s="266">
        <v>2265076</v>
      </c>
      <c r="BT56" s="33"/>
      <c r="BU56" s="266">
        <v>2288927</v>
      </c>
      <c r="BV56" s="33"/>
      <c r="BW56" s="266">
        <v>2834216.1090000002</v>
      </c>
      <c r="BX56" s="33"/>
      <c r="BY56" s="266">
        <v>2461895.17777</v>
      </c>
      <c r="BZ56" s="33"/>
      <c r="CA56" s="266">
        <v>2701190.5514099998</v>
      </c>
      <c r="CB56" s="33"/>
      <c r="CC56" s="266">
        <v>3774996</v>
      </c>
      <c r="CD56" s="33"/>
      <c r="CE56" s="268">
        <v>3496979000</v>
      </c>
      <c r="CF56" s="33"/>
      <c r="CG56" s="268">
        <v>4158832336.9299998</v>
      </c>
      <c r="CH56" s="33"/>
      <c r="CI56" s="268">
        <f>T56</f>
        <v>4499056000</v>
      </c>
      <c r="CJ56" s="33"/>
      <c r="CK56" s="268">
        <f>V56</f>
        <v>4933448000</v>
      </c>
      <c r="CL56" s="33"/>
      <c r="CM56" s="268">
        <f>X56</f>
        <v>4986140000</v>
      </c>
      <c r="CN56" s="33"/>
      <c r="CO56" s="268">
        <f>Z56</f>
        <v>4857916000</v>
      </c>
      <c r="CP56" s="33"/>
      <c r="CQ56" s="268">
        <f>AB56</f>
        <v>4932262000</v>
      </c>
      <c r="CR56" s="33"/>
      <c r="CS56" s="268">
        <f>AD56</f>
        <v>5334721000</v>
      </c>
      <c r="CT56" s="33"/>
      <c r="CU56" s="268">
        <f>AF56</f>
        <v>5454759000</v>
      </c>
      <c r="CV56" s="33"/>
      <c r="CW56" s="268">
        <f>AH56</f>
        <v>5225510000</v>
      </c>
      <c r="CX56" s="33"/>
      <c r="CY56" s="268">
        <f>AJ56</f>
        <v>6124026000</v>
      </c>
      <c r="CZ56" s="33"/>
      <c r="DA56" s="268">
        <f>AL56</f>
        <v>7552503000</v>
      </c>
      <c r="DB56" s="33"/>
      <c r="DC56" s="268">
        <f>AN56</f>
        <v>7347104000</v>
      </c>
      <c r="DD56" s="33"/>
      <c r="DE56" s="268">
        <f>AP56</f>
        <v>7094889000</v>
      </c>
      <c r="DF56" s="33"/>
      <c r="DG56" s="268">
        <f>+AR56</f>
        <v>8130706000</v>
      </c>
      <c r="DH56" s="33"/>
      <c r="DI56" s="268">
        <f>+AT56</f>
        <v>8220391000</v>
      </c>
      <c r="DJ56" s="33"/>
      <c r="DK56" s="268">
        <f>+AV56</f>
        <v>8499588000</v>
      </c>
      <c r="DL56" s="33"/>
      <c r="DM56" s="268">
        <f>+AX56</f>
        <v>8154649000</v>
      </c>
      <c r="DN56" s="33"/>
      <c r="DO56" s="338"/>
      <c r="DP56" s="33"/>
      <c r="DQ56" s="268">
        <f>+BB56</f>
        <v>8315286000</v>
      </c>
      <c r="DR56" s="33"/>
      <c r="DS56" s="268">
        <f>+BD56</f>
        <v>8359047000</v>
      </c>
      <c r="DT56" s="33"/>
      <c r="DU56" s="268">
        <f>+BF56</f>
        <v>8275007000</v>
      </c>
      <c r="DV56" s="33"/>
      <c r="DW56" s="268">
        <f>+BH56</f>
        <v>9212195000</v>
      </c>
      <c r="DX56" s="33"/>
      <c r="DY56" s="268">
        <f>BJ56</f>
        <v>8412912000</v>
      </c>
      <c r="DZ56" s="432"/>
      <c r="EA56" s="268">
        <f>BL56</f>
        <v>9215755000</v>
      </c>
      <c r="EC56" s="268">
        <f>BN56</f>
        <v>9594960000</v>
      </c>
    </row>
    <row r="57" spans="1:133" ht="13.5" customHeight="1">
      <c r="A57" s="81" t="s">
        <v>845</v>
      </c>
      <c r="B57" s="33"/>
      <c r="C57" s="33"/>
      <c r="D57" s="98"/>
      <c r="E57" s="33"/>
      <c r="F57" s="98"/>
      <c r="G57" s="33"/>
      <c r="H57" s="98"/>
      <c r="I57" s="33"/>
      <c r="J57" s="178"/>
      <c r="K57" s="33"/>
      <c r="L57" s="178">
        <v>29929.662410000001</v>
      </c>
      <c r="M57" s="33"/>
      <c r="N57" s="178">
        <v>28659</v>
      </c>
      <c r="O57" s="33"/>
      <c r="P57" s="215">
        <v>27476000</v>
      </c>
      <c r="Q57" s="33"/>
      <c r="R57" s="215">
        <v>26811036.920000002</v>
      </c>
      <c r="S57" s="33"/>
      <c r="T57" s="215">
        <v>26511000</v>
      </c>
      <c r="U57" s="33"/>
      <c r="V57" s="215">
        <v>26074000</v>
      </c>
      <c r="W57" s="33"/>
      <c r="X57" s="215">
        <v>24652000</v>
      </c>
      <c r="Y57" s="33"/>
      <c r="Z57" s="215">
        <v>22464000</v>
      </c>
      <c r="AA57" s="33"/>
      <c r="AB57" s="215">
        <v>24300000</v>
      </c>
      <c r="AC57" s="33"/>
      <c r="AD57" s="215">
        <f>[17]BS_PT!$Q$60</f>
        <v>24625000</v>
      </c>
      <c r="AE57" s="33"/>
      <c r="AF57" s="215">
        <v>23271000</v>
      </c>
      <c r="AG57" s="33"/>
      <c r="AH57" s="215">
        <v>7257000</v>
      </c>
      <c r="AI57" s="33"/>
      <c r="AJ57" s="215">
        <v>3859000</v>
      </c>
      <c r="AK57" s="33"/>
      <c r="AL57" s="215">
        <v>3303000</v>
      </c>
      <c r="AM57" s="33"/>
      <c r="AN57" s="215">
        <v>3017000</v>
      </c>
      <c r="AO57" s="33"/>
      <c r="AP57" s="215">
        <v>3089000</v>
      </c>
      <c r="AQ57" s="33"/>
      <c r="AR57" s="215">
        <v>3423000</v>
      </c>
      <c r="AS57" s="33"/>
      <c r="AT57" s="215">
        <v>3472000</v>
      </c>
      <c r="AU57" s="33"/>
      <c r="AV57" s="215">
        <v>1467000</v>
      </c>
      <c r="AW57" s="33"/>
      <c r="AX57" s="215">
        <v>1240000</v>
      </c>
      <c r="AY57" s="33"/>
      <c r="AZ57" s="337"/>
      <c r="BA57" s="33"/>
      <c r="BB57" s="215">
        <v>577000</v>
      </c>
      <c r="BC57" s="33"/>
      <c r="BD57" s="215">
        <v>428000</v>
      </c>
      <c r="BE57" s="33"/>
      <c r="BF57" s="215">
        <v>95000</v>
      </c>
      <c r="BG57" s="33"/>
      <c r="BH57" s="215">
        <v>19000</v>
      </c>
      <c r="BI57" s="33"/>
      <c r="BJ57" s="215">
        <v>368000</v>
      </c>
      <c r="BK57" s="520"/>
      <c r="BL57" s="215">
        <v>277000</v>
      </c>
      <c r="BM57" s="520"/>
      <c r="BN57" s="215">
        <v>183000</v>
      </c>
      <c r="BO57" s="520"/>
      <c r="BP57" s="81" t="s">
        <v>846</v>
      </c>
      <c r="BQ57" s="33"/>
      <c r="BR57" s="33"/>
      <c r="BS57" s="98"/>
      <c r="BT57" s="33"/>
      <c r="BU57" s="98"/>
      <c r="BV57" s="33"/>
      <c r="BW57" s="98"/>
      <c r="BX57" s="33"/>
      <c r="BY57" s="98"/>
      <c r="BZ57" s="33"/>
      <c r="CA57" s="98">
        <v>29929.662410000001</v>
      </c>
      <c r="CB57" s="33"/>
      <c r="CC57" s="98">
        <v>28659</v>
      </c>
      <c r="CD57" s="33"/>
      <c r="CE57" s="215">
        <v>27476000</v>
      </c>
      <c r="CF57" s="33"/>
      <c r="CG57" s="215">
        <v>26811036.920000002</v>
      </c>
      <c r="CH57" s="33"/>
      <c r="CI57" s="215">
        <f>T57</f>
        <v>26511000</v>
      </c>
      <c r="CJ57" s="33"/>
      <c r="CK57" s="215">
        <f>V57</f>
        <v>26074000</v>
      </c>
      <c r="CL57" s="33"/>
      <c r="CM57" s="215">
        <f>X57</f>
        <v>24652000</v>
      </c>
      <c r="CN57" s="33"/>
      <c r="CO57" s="215">
        <f>Z57</f>
        <v>22464000</v>
      </c>
      <c r="CP57" s="33"/>
      <c r="CQ57" s="215">
        <f>AB57</f>
        <v>24300000</v>
      </c>
      <c r="CR57" s="33"/>
      <c r="CS57" s="215">
        <f>AD57</f>
        <v>24625000</v>
      </c>
      <c r="CT57" s="33"/>
      <c r="CU57" s="215">
        <f>AF57</f>
        <v>23271000</v>
      </c>
      <c r="CV57" s="33"/>
      <c r="CW57" s="215">
        <f>AH57</f>
        <v>7257000</v>
      </c>
      <c r="CX57" s="33"/>
      <c r="CY57" s="215">
        <f>AJ57</f>
        <v>3859000</v>
      </c>
      <c r="CZ57" s="33"/>
      <c r="DA57" s="215">
        <f>AL57</f>
        <v>3303000</v>
      </c>
      <c r="DB57" s="33"/>
      <c r="DC57" s="215">
        <f>AN57</f>
        <v>3017000</v>
      </c>
      <c r="DD57" s="33"/>
      <c r="DE57" s="215">
        <f>AP57</f>
        <v>3089000</v>
      </c>
      <c r="DF57" s="33"/>
      <c r="DG57" s="215">
        <f>+AR57</f>
        <v>3423000</v>
      </c>
      <c r="DH57" s="33"/>
      <c r="DI57" s="215">
        <f>+AT57</f>
        <v>3472000</v>
      </c>
      <c r="DJ57" s="33"/>
      <c r="DK57" s="215">
        <f>+AV57</f>
        <v>1467000</v>
      </c>
      <c r="DL57" s="33"/>
      <c r="DM57" s="215">
        <f>+AX57</f>
        <v>1240000</v>
      </c>
      <c r="DN57" s="33"/>
      <c r="DO57" s="337"/>
      <c r="DP57" s="33"/>
      <c r="DQ57" s="215">
        <f>+BB57</f>
        <v>577000</v>
      </c>
      <c r="DR57" s="33"/>
      <c r="DS57" s="215">
        <f>+BD57</f>
        <v>428000</v>
      </c>
      <c r="DT57" s="33"/>
      <c r="DU57" s="215">
        <f>+BF57</f>
        <v>95000</v>
      </c>
      <c r="DV57" s="33"/>
      <c r="DW57" s="215">
        <f>+BH57</f>
        <v>19000</v>
      </c>
      <c r="DX57" s="33"/>
      <c r="DY57" s="215">
        <f>BJ57</f>
        <v>368000</v>
      </c>
      <c r="DZ57" s="432"/>
      <c r="EA57" s="215">
        <f>BL57</f>
        <v>277000</v>
      </c>
      <c r="EC57" s="215">
        <f>BN57</f>
        <v>183000</v>
      </c>
    </row>
    <row r="58" spans="1:133" ht="13.5" customHeight="1">
      <c r="A58" s="265" t="s">
        <v>825</v>
      </c>
      <c r="B58" s="33"/>
      <c r="C58" s="33"/>
      <c r="D58" s="266">
        <v>35096</v>
      </c>
      <c r="E58" s="33"/>
      <c r="F58" s="266">
        <v>0</v>
      </c>
      <c r="G58" s="33"/>
      <c r="H58" s="266">
        <v>0</v>
      </c>
      <c r="I58" s="33"/>
      <c r="J58" s="267">
        <v>0</v>
      </c>
      <c r="K58" s="33"/>
      <c r="L58" s="267" t="s">
        <v>180</v>
      </c>
      <c r="M58" s="33"/>
      <c r="N58" s="267">
        <v>0</v>
      </c>
      <c r="O58" s="33"/>
      <c r="P58" s="268">
        <v>3096000</v>
      </c>
      <c r="Q58" s="33"/>
      <c r="R58" s="268">
        <v>1271162.57</v>
      </c>
      <c r="S58" s="33"/>
      <c r="T58" s="268">
        <v>21019000</v>
      </c>
      <c r="U58" s="33"/>
      <c r="V58" s="268">
        <v>26210000</v>
      </c>
      <c r="W58" s="33"/>
      <c r="X58" s="268">
        <v>26501000</v>
      </c>
      <c r="Y58" s="33"/>
      <c r="Z58" s="268">
        <v>47061000</v>
      </c>
      <c r="AA58" s="33"/>
      <c r="AB58" s="268">
        <v>34503000</v>
      </c>
      <c r="AC58" s="33"/>
      <c r="AD58" s="268">
        <f>[17]BS_PT!$Q$61</f>
        <v>36219000</v>
      </c>
      <c r="AE58" s="33"/>
      <c r="AF58" s="268">
        <v>30598000</v>
      </c>
      <c r="AG58" s="33"/>
      <c r="AH58" s="268">
        <v>33679000</v>
      </c>
      <c r="AI58" s="33"/>
      <c r="AJ58" s="268">
        <v>37967000</v>
      </c>
      <c r="AK58" s="33"/>
      <c r="AL58" s="268">
        <v>47343000</v>
      </c>
      <c r="AM58" s="33"/>
      <c r="AN58" s="268">
        <v>34359000</v>
      </c>
      <c r="AO58" s="33"/>
      <c r="AP58" s="268">
        <v>46237000</v>
      </c>
      <c r="AQ58" s="33"/>
      <c r="AR58" s="268">
        <v>56118000</v>
      </c>
      <c r="AS58" s="33"/>
      <c r="AT58" s="268">
        <v>119304000</v>
      </c>
      <c r="AU58" s="33"/>
      <c r="AV58" s="268">
        <v>94908000</v>
      </c>
      <c r="AW58" s="33"/>
      <c r="AX58" s="268">
        <v>135578000</v>
      </c>
      <c r="AY58" s="33"/>
      <c r="AZ58" s="338"/>
      <c r="BA58" s="33"/>
      <c r="BB58" s="268">
        <v>113179000</v>
      </c>
      <c r="BC58" s="33"/>
      <c r="BD58" s="268">
        <v>100610000</v>
      </c>
      <c r="BE58" s="33"/>
      <c r="BF58" s="268">
        <v>95129000</v>
      </c>
      <c r="BG58" s="33"/>
      <c r="BH58" s="268">
        <v>108451000</v>
      </c>
      <c r="BI58" s="33"/>
      <c r="BJ58" s="268">
        <v>116865000</v>
      </c>
      <c r="BK58" s="520"/>
      <c r="BL58" s="268">
        <v>137212000</v>
      </c>
      <c r="BM58" s="520"/>
      <c r="BN58" s="268">
        <v>179282000</v>
      </c>
      <c r="BO58" s="520"/>
      <c r="BP58" s="265" t="s">
        <v>600</v>
      </c>
      <c r="BQ58" s="33"/>
      <c r="BR58" s="33"/>
      <c r="BS58" s="266">
        <v>35096</v>
      </c>
      <c r="BT58" s="33"/>
      <c r="BU58" s="266">
        <v>0</v>
      </c>
      <c r="BV58" s="33"/>
      <c r="BW58" s="266">
        <v>0</v>
      </c>
      <c r="BX58" s="33"/>
      <c r="BY58" s="266"/>
      <c r="BZ58" s="33"/>
      <c r="CA58" s="266" t="s">
        <v>180</v>
      </c>
      <c r="CB58" s="33"/>
      <c r="CC58" s="266">
        <v>0</v>
      </c>
      <c r="CD58" s="33"/>
      <c r="CE58" s="268">
        <v>3096000</v>
      </c>
      <c r="CF58" s="33"/>
      <c r="CG58" s="268">
        <v>1271162.57</v>
      </c>
      <c r="CH58" s="33"/>
      <c r="CI58" s="268">
        <f>T58</f>
        <v>21019000</v>
      </c>
      <c r="CJ58" s="33"/>
      <c r="CK58" s="268">
        <f>V58</f>
        <v>26210000</v>
      </c>
      <c r="CL58" s="33"/>
      <c r="CM58" s="268">
        <f>X58</f>
        <v>26501000</v>
      </c>
      <c r="CN58" s="33"/>
      <c r="CO58" s="268">
        <f>Z58</f>
        <v>47061000</v>
      </c>
      <c r="CP58" s="33"/>
      <c r="CQ58" s="268">
        <f>AB58</f>
        <v>34503000</v>
      </c>
      <c r="CR58" s="33"/>
      <c r="CS58" s="268">
        <f>AD58</f>
        <v>36219000</v>
      </c>
      <c r="CT58" s="33"/>
      <c r="CU58" s="268">
        <f>AF58</f>
        <v>30598000</v>
      </c>
      <c r="CV58" s="33"/>
      <c r="CW58" s="268">
        <f>AH58</f>
        <v>33679000</v>
      </c>
      <c r="CX58" s="33"/>
      <c r="CY58" s="268">
        <f>AJ58</f>
        <v>37967000</v>
      </c>
      <c r="CZ58" s="33"/>
      <c r="DA58" s="268">
        <f>AL58</f>
        <v>47343000</v>
      </c>
      <c r="DB58" s="33"/>
      <c r="DC58" s="268">
        <f>AN58</f>
        <v>34359000</v>
      </c>
      <c r="DD58" s="33"/>
      <c r="DE58" s="268">
        <f>AP58</f>
        <v>46237000</v>
      </c>
      <c r="DF58" s="33"/>
      <c r="DG58" s="268">
        <f>+AR58</f>
        <v>56118000</v>
      </c>
      <c r="DH58" s="33"/>
      <c r="DI58" s="268">
        <f>+AT58</f>
        <v>119304000</v>
      </c>
      <c r="DJ58" s="33"/>
      <c r="DK58" s="268">
        <f>+AV58</f>
        <v>94908000</v>
      </c>
      <c r="DL58" s="33"/>
      <c r="DM58" s="268">
        <f>+AX58</f>
        <v>135578000</v>
      </c>
      <c r="DN58" s="33"/>
      <c r="DO58" s="338"/>
      <c r="DP58" s="33"/>
      <c r="DQ58" s="268">
        <f>+BB58</f>
        <v>113179000</v>
      </c>
      <c r="DR58" s="33"/>
      <c r="DS58" s="268">
        <f>+BD58</f>
        <v>100610000</v>
      </c>
      <c r="DT58" s="33"/>
      <c r="DU58" s="268">
        <f>+BF58</f>
        <v>95129000</v>
      </c>
      <c r="DV58" s="33"/>
      <c r="DW58" s="268">
        <f>+BH58</f>
        <v>108451000</v>
      </c>
      <c r="DX58" s="33"/>
      <c r="DY58" s="268">
        <f>BJ58</f>
        <v>116865000</v>
      </c>
      <c r="DZ58" s="432"/>
      <c r="EA58" s="268">
        <f>BL58</f>
        <v>137212000</v>
      </c>
      <c r="EC58" s="268">
        <f>BN58</f>
        <v>179282000</v>
      </c>
    </row>
    <row r="59" spans="1:133" ht="13.5" customHeight="1">
      <c r="A59" s="81" t="s">
        <v>855</v>
      </c>
      <c r="B59" s="33"/>
      <c r="C59" s="33"/>
      <c r="D59" s="98">
        <v>94123</v>
      </c>
      <c r="E59" s="33"/>
      <c r="F59" s="98">
        <v>99544</v>
      </c>
      <c r="G59" s="33"/>
      <c r="H59" s="98">
        <v>140692.66699999999</v>
      </c>
      <c r="I59" s="33"/>
      <c r="J59" s="178">
        <v>163738.06498</v>
      </c>
      <c r="K59" s="33"/>
      <c r="L59" s="178">
        <v>171742.80624999999</v>
      </c>
      <c r="M59" s="33"/>
      <c r="N59" s="178">
        <v>209086</v>
      </c>
      <c r="O59" s="33"/>
      <c r="P59" s="215">
        <v>270130000</v>
      </c>
      <c r="Q59" s="33"/>
      <c r="R59" s="215">
        <v>309426764.11000001</v>
      </c>
      <c r="S59" s="33"/>
      <c r="T59" s="215">
        <v>424393000</v>
      </c>
      <c r="U59" s="33"/>
      <c r="V59" s="215">
        <v>435792000</v>
      </c>
      <c r="W59" s="33"/>
      <c r="X59" s="215">
        <v>595934000</v>
      </c>
      <c r="Y59" s="33"/>
      <c r="Z59" s="215">
        <v>524897000</v>
      </c>
      <c r="AA59" s="33"/>
      <c r="AB59" s="215">
        <v>899492000</v>
      </c>
      <c r="AC59" s="33"/>
      <c r="AD59" s="215">
        <v>1042428000</v>
      </c>
      <c r="AE59" s="33"/>
      <c r="AF59" s="215">
        <v>621195000</v>
      </c>
      <c r="AG59" s="33"/>
      <c r="AH59" s="215">
        <v>638209000</v>
      </c>
      <c r="AI59" s="33"/>
      <c r="AJ59" s="215">
        <v>651607000</v>
      </c>
      <c r="AK59" s="33"/>
      <c r="AL59" s="215">
        <v>663882000</v>
      </c>
      <c r="AM59" s="33"/>
      <c r="AN59" s="215">
        <v>651404000</v>
      </c>
      <c r="AO59" s="33"/>
      <c r="AP59" s="215">
        <v>1385697000</v>
      </c>
      <c r="AQ59" s="33"/>
      <c r="AR59" s="215">
        <v>1433636000</v>
      </c>
      <c r="AS59" s="33"/>
      <c r="AT59" s="215">
        <v>1403879000</v>
      </c>
      <c r="AU59" s="33"/>
      <c r="AV59" s="215">
        <v>1362407000</v>
      </c>
      <c r="AW59" s="33"/>
      <c r="AX59" s="215">
        <v>1377223000</v>
      </c>
      <c r="AY59" s="33"/>
      <c r="AZ59" s="337"/>
      <c r="BA59" s="33"/>
      <c r="BB59" s="215">
        <v>1312583000</v>
      </c>
      <c r="BC59" s="33"/>
      <c r="BD59" s="215">
        <v>1351347000</v>
      </c>
      <c r="BE59" s="33"/>
      <c r="BF59" s="215">
        <v>1407194000</v>
      </c>
      <c r="BG59" s="33"/>
      <c r="BH59" s="215">
        <v>1454491000</v>
      </c>
      <c r="BI59" s="33"/>
      <c r="BJ59" s="215">
        <v>1480022000</v>
      </c>
      <c r="BK59" s="520"/>
      <c r="BL59" s="215">
        <v>1435700000</v>
      </c>
      <c r="BM59" s="520"/>
      <c r="BN59" s="215">
        <v>1475225000</v>
      </c>
      <c r="BO59" s="520"/>
      <c r="BP59" s="81" t="s">
        <v>600</v>
      </c>
      <c r="BQ59" s="33"/>
      <c r="BR59" s="33"/>
      <c r="BS59" s="98">
        <v>94123</v>
      </c>
      <c r="BT59" s="33"/>
      <c r="BU59" s="98">
        <v>99544</v>
      </c>
      <c r="BV59" s="33"/>
      <c r="BW59" s="98">
        <v>140692.66699999999</v>
      </c>
      <c r="BX59" s="33"/>
      <c r="BY59" s="98">
        <v>163738.06498</v>
      </c>
      <c r="BZ59" s="33"/>
      <c r="CA59" s="98">
        <v>171742.80624999999</v>
      </c>
      <c r="CB59" s="33"/>
      <c r="CC59" s="98">
        <v>209086</v>
      </c>
      <c r="CD59" s="33"/>
      <c r="CE59" s="215">
        <v>270130000</v>
      </c>
      <c r="CF59" s="33"/>
      <c r="CG59" s="215">
        <v>309426764.11000001</v>
      </c>
      <c r="CH59" s="33"/>
      <c r="CI59" s="215">
        <v>424393000</v>
      </c>
      <c r="CJ59" s="33"/>
      <c r="CK59" s="215">
        <v>435792000</v>
      </c>
      <c r="CL59" s="33"/>
      <c r="CM59" s="215">
        <v>595934000</v>
      </c>
      <c r="CN59" s="33"/>
      <c r="CO59" s="215">
        <v>524897000</v>
      </c>
      <c r="CP59" s="33"/>
      <c r="CQ59" s="215">
        <v>899492000</v>
      </c>
      <c r="CR59" s="33"/>
      <c r="CS59" s="215">
        <v>1042428000</v>
      </c>
      <c r="CT59" s="33"/>
      <c r="CU59" s="215">
        <v>621195000</v>
      </c>
      <c r="CV59" s="33"/>
      <c r="CW59" s="215">
        <v>638209000</v>
      </c>
      <c r="CX59" s="33"/>
      <c r="CY59" s="215">
        <v>651607000</v>
      </c>
      <c r="CZ59" s="33"/>
      <c r="DA59" s="215">
        <v>663882000</v>
      </c>
      <c r="DB59" s="33"/>
      <c r="DC59" s="215">
        <v>651404000</v>
      </c>
      <c r="DD59" s="33"/>
      <c r="DE59" s="215">
        <v>1385697000</v>
      </c>
      <c r="DF59" s="33"/>
      <c r="DG59" s="215">
        <f>+AR59</f>
        <v>1433636000</v>
      </c>
      <c r="DH59" s="33"/>
      <c r="DI59" s="215">
        <f>+AT59</f>
        <v>1403879000</v>
      </c>
      <c r="DJ59" s="33"/>
      <c r="DK59" s="215">
        <f>+AV59</f>
        <v>1362407000</v>
      </c>
      <c r="DL59" s="33"/>
      <c r="DM59" s="215">
        <f>+AX59</f>
        <v>1377223000</v>
      </c>
      <c r="DN59" s="33"/>
      <c r="DO59" s="337"/>
      <c r="DP59" s="33"/>
      <c r="DQ59" s="215">
        <f>+BB59</f>
        <v>1312583000</v>
      </c>
      <c r="DR59" s="33"/>
      <c r="DS59" s="215">
        <f>+BD59</f>
        <v>1351347000</v>
      </c>
      <c r="DT59" s="33"/>
      <c r="DU59" s="215">
        <f>+BF59</f>
        <v>1407194000</v>
      </c>
      <c r="DV59" s="33"/>
      <c r="DW59" s="215">
        <f>+BH59</f>
        <v>1454491000</v>
      </c>
      <c r="DX59" s="33"/>
      <c r="DY59" s="215">
        <f>BJ59</f>
        <v>1480022000</v>
      </c>
      <c r="DZ59" s="432"/>
      <c r="EA59" s="215">
        <f>BL59</f>
        <v>1435700000</v>
      </c>
      <c r="EC59" s="215">
        <f>BN59</f>
        <v>1475225000</v>
      </c>
    </row>
    <row r="60" spans="1:133" ht="13.5" customHeight="1">
      <c r="A60" s="265" t="s">
        <v>857</v>
      </c>
      <c r="B60" s="33"/>
      <c r="C60" s="33"/>
      <c r="D60" s="266">
        <v>270146</v>
      </c>
      <c r="E60" s="33"/>
      <c r="F60" s="266">
        <v>267812</v>
      </c>
      <c r="G60" s="33"/>
      <c r="H60" s="266">
        <v>270655.99200000003</v>
      </c>
      <c r="I60" s="33"/>
      <c r="J60" s="267">
        <v>286885.50787999999</v>
      </c>
      <c r="K60" s="33"/>
      <c r="L60" s="267">
        <v>287618.90608999995</v>
      </c>
      <c r="M60" s="33"/>
      <c r="N60" s="267">
        <v>311181</v>
      </c>
      <c r="O60" s="33"/>
      <c r="P60" s="268">
        <v>328732000</v>
      </c>
      <c r="Q60" s="33"/>
      <c r="R60" s="268">
        <v>334904835.37</v>
      </c>
      <c r="S60" s="33"/>
      <c r="T60" s="268">
        <v>403736000</v>
      </c>
      <c r="U60" s="33"/>
      <c r="V60" s="268">
        <v>494669000</v>
      </c>
      <c r="W60" s="33"/>
      <c r="X60" s="268">
        <v>475321000</v>
      </c>
      <c r="Y60" s="33"/>
      <c r="Z60" s="268">
        <v>763630000</v>
      </c>
      <c r="AA60" s="33"/>
      <c r="AB60" s="268">
        <v>553694000</v>
      </c>
      <c r="AC60" s="33"/>
      <c r="AD60" s="268">
        <v>581246000</v>
      </c>
      <c r="AE60" s="33"/>
      <c r="AF60" s="268">
        <v>1117930000</v>
      </c>
      <c r="AG60" s="33"/>
      <c r="AH60" s="268">
        <v>1172751000</v>
      </c>
      <c r="AI60" s="33"/>
      <c r="AJ60" s="268">
        <v>1269988000</v>
      </c>
      <c r="AK60" s="33"/>
      <c r="AL60" s="268">
        <v>1361553000</v>
      </c>
      <c r="AM60" s="33"/>
      <c r="AN60" s="268">
        <v>1365554000</v>
      </c>
      <c r="AO60" s="33"/>
      <c r="AP60" s="268">
        <v>666225000</v>
      </c>
      <c r="AQ60" s="33"/>
      <c r="AR60" s="268">
        <v>671692000</v>
      </c>
      <c r="AS60" s="33"/>
      <c r="AT60" s="268">
        <v>672242000</v>
      </c>
      <c r="AU60" s="33"/>
      <c r="AV60" s="268">
        <v>670438000</v>
      </c>
      <c r="AW60" s="33"/>
      <c r="AX60" s="268">
        <v>747522000</v>
      </c>
      <c r="AY60" s="33"/>
      <c r="AZ60" s="338"/>
      <c r="BA60" s="33"/>
      <c r="BB60" s="268">
        <v>739317000</v>
      </c>
      <c r="BC60" s="33"/>
      <c r="BD60" s="268">
        <v>760873000</v>
      </c>
      <c r="BE60" s="33"/>
      <c r="BF60" s="268">
        <v>791788000</v>
      </c>
      <c r="BG60" s="33"/>
      <c r="BH60" s="268">
        <v>810600000</v>
      </c>
      <c r="BI60" s="33"/>
      <c r="BJ60" s="268">
        <v>839610000</v>
      </c>
      <c r="BK60" s="520"/>
      <c r="BL60" s="268">
        <v>861114000</v>
      </c>
      <c r="BM60" s="520"/>
      <c r="BN60" s="268">
        <v>929580000</v>
      </c>
      <c r="BO60" s="520"/>
      <c r="BP60" s="265" t="s">
        <v>856</v>
      </c>
      <c r="BQ60" s="33"/>
      <c r="BR60" s="33"/>
      <c r="BS60" s="266">
        <v>270146</v>
      </c>
      <c r="BT60" s="33"/>
      <c r="BU60" s="266">
        <v>267812</v>
      </c>
      <c r="BV60" s="33"/>
      <c r="BW60" s="266">
        <v>270655.99200000003</v>
      </c>
      <c r="BX60" s="33"/>
      <c r="BY60" s="266">
        <v>286885.50787999999</v>
      </c>
      <c r="BZ60" s="33"/>
      <c r="CA60" s="266">
        <v>287618.90608999995</v>
      </c>
      <c r="CB60" s="33"/>
      <c r="CC60" s="266">
        <v>311181</v>
      </c>
      <c r="CD60" s="33"/>
      <c r="CE60" s="268">
        <v>328732000</v>
      </c>
      <c r="CF60" s="33"/>
      <c r="CG60" s="268">
        <v>334904835.37</v>
      </c>
      <c r="CH60" s="33"/>
      <c r="CI60" s="268">
        <v>403736000</v>
      </c>
      <c r="CJ60" s="33"/>
      <c r="CK60" s="268">
        <v>494669000</v>
      </c>
      <c r="CL60" s="33"/>
      <c r="CM60" s="268">
        <v>475321000</v>
      </c>
      <c r="CN60" s="33"/>
      <c r="CO60" s="268">
        <v>763630000</v>
      </c>
      <c r="CP60" s="33"/>
      <c r="CQ60" s="268">
        <v>553694000</v>
      </c>
      <c r="CR60" s="33"/>
      <c r="CS60" s="268">
        <v>581246000</v>
      </c>
      <c r="CT60" s="33"/>
      <c r="CU60" s="268">
        <v>1117930000</v>
      </c>
      <c r="CV60" s="33"/>
      <c r="CW60" s="268">
        <v>1172751000</v>
      </c>
      <c r="CX60" s="33"/>
      <c r="CY60" s="268">
        <v>1269988000</v>
      </c>
      <c r="CZ60" s="33"/>
      <c r="DA60" s="268">
        <v>1361553000</v>
      </c>
      <c r="DB60" s="33"/>
      <c r="DC60" s="268">
        <v>1365554000</v>
      </c>
      <c r="DD60" s="33"/>
      <c r="DE60" s="268">
        <v>666225000</v>
      </c>
      <c r="DF60" s="33"/>
      <c r="DG60" s="268">
        <f>+AR60</f>
        <v>671692000</v>
      </c>
      <c r="DH60" s="33"/>
      <c r="DI60" s="268">
        <f>+AT60</f>
        <v>672242000</v>
      </c>
      <c r="DJ60" s="33"/>
      <c r="DK60" s="268">
        <f>+AV60</f>
        <v>670438000</v>
      </c>
      <c r="DL60" s="33"/>
      <c r="DM60" s="268">
        <f>+AX60</f>
        <v>747522000</v>
      </c>
      <c r="DN60" s="33"/>
      <c r="DO60" s="338"/>
      <c r="DP60" s="33"/>
      <c r="DQ60" s="268">
        <f>+BB60</f>
        <v>739317000</v>
      </c>
      <c r="DR60" s="33"/>
      <c r="DS60" s="268">
        <f>+BD60</f>
        <v>760873000</v>
      </c>
      <c r="DT60" s="33"/>
      <c r="DU60" s="268">
        <f>+BF60</f>
        <v>791788000</v>
      </c>
      <c r="DV60" s="33"/>
      <c r="DW60" s="268">
        <f>+BH60</f>
        <v>810600000</v>
      </c>
      <c r="DX60" s="33"/>
      <c r="DY60" s="268">
        <f>BJ60</f>
        <v>839610000</v>
      </c>
      <c r="DZ60" s="432"/>
      <c r="EA60" s="268">
        <f>BL60</f>
        <v>861114000</v>
      </c>
      <c r="EC60" s="268">
        <f>BN60</f>
        <v>929580000</v>
      </c>
    </row>
    <row r="61" spans="1:133" ht="13.5" customHeight="1">
      <c r="A61" s="81" t="s">
        <v>909</v>
      </c>
      <c r="B61" s="33"/>
      <c r="C61" s="33"/>
      <c r="D61" s="98">
        <v>15367</v>
      </c>
      <c r="E61" s="33"/>
      <c r="F61" s="98">
        <v>15195</v>
      </c>
      <c r="G61" s="33"/>
      <c r="H61" s="98">
        <v>16847.996999999999</v>
      </c>
      <c r="I61" s="33"/>
      <c r="J61" s="178">
        <v>28474.779269999999</v>
      </c>
      <c r="K61" s="33"/>
      <c r="L61" s="178">
        <v>28811.048159999998</v>
      </c>
      <c r="M61" s="33"/>
      <c r="N61" s="178">
        <v>32987</v>
      </c>
      <c r="O61" s="33"/>
      <c r="P61" s="215">
        <v>32365000</v>
      </c>
      <c r="Q61" s="33"/>
      <c r="R61" s="215">
        <v>31278019.850000001</v>
      </c>
      <c r="S61" s="33"/>
      <c r="T61" s="215">
        <v>32697000</v>
      </c>
      <c r="U61" s="33"/>
      <c r="V61" s="215">
        <v>36409000</v>
      </c>
      <c r="W61" s="33"/>
      <c r="X61" s="215">
        <v>37193000</v>
      </c>
      <c r="Y61" s="33"/>
      <c r="Z61" s="215">
        <v>44338000</v>
      </c>
      <c r="AA61" s="33"/>
      <c r="AB61" s="215">
        <v>51220000</v>
      </c>
      <c r="AC61" s="33"/>
      <c r="AD61" s="215">
        <f>[17]BS_PT!$Q$64</f>
        <v>57543000</v>
      </c>
      <c r="AE61" s="33"/>
      <c r="AF61" s="215">
        <v>57976000</v>
      </c>
      <c r="AG61" s="33"/>
      <c r="AH61" s="215">
        <v>49126000</v>
      </c>
      <c r="AI61" s="33"/>
      <c r="AJ61" s="215">
        <v>50442000</v>
      </c>
      <c r="AK61" s="33"/>
      <c r="AL61" s="215">
        <v>66049000</v>
      </c>
      <c r="AM61" s="33"/>
      <c r="AN61" s="215">
        <v>58928000</v>
      </c>
      <c r="AO61" s="33"/>
      <c r="AP61" s="215">
        <v>59429000</v>
      </c>
      <c r="AQ61" s="33"/>
      <c r="AR61" s="215">
        <v>63146000</v>
      </c>
      <c r="AS61" s="33"/>
      <c r="AT61" s="215">
        <v>64912000</v>
      </c>
      <c r="AU61" s="33"/>
      <c r="AV61" s="215">
        <v>123412000</v>
      </c>
      <c r="AW61" s="33"/>
      <c r="AX61" s="215">
        <v>138333000</v>
      </c>
      <c r="AY61" s="33"/>
      <c r="AZ61" s="337"/>
      <c r="BA61" s="33"/>
      <c r="BB61" s="215">
        <v>146716000</v>
      </c>
      <c r="BC61" s="33"/>
      <c r="BD61" s="215">
        <v>149127000</v>
      </c>
      <c r="BE61" s="33"/>
      <c r="BF61" s="215">
        <v>170404000</v>
      </c>
      <c r="BG61" s="33"/>
      <c r="BH61" s="215">
        <v>177487000</v>
      </c>
      <c r="BI61" s="33"/>
      <c r="BJ61" s="215">
        <v>183124000</v>
      </c>
      <c r="BK61" s="520"/>
      <c r="BL61" s="215">
        <v>189378000</v>
      </c>
      <c r="BM61" s="520"/>
      <c r="BN61" s="215">
        <v>187916000</v>
      </c>
      <c r="BO61" s="520"/>
      <c r="BP61" s="81" t="s">
        <v>816</v>
      </c>
      <c r="BQ61" s="33"/>
      <c r="BR61" s="33"/>
      <c r="BS61" s="98">
        <v>15367</v>
      </c>
      <c r="BT61" s="33"/>
      <c r="BU61" s="98">
        <v>15195</v>
      </c>
      <c r="BV61" s="33"/>
      <c r="BW61" s="98">
        <v>16847.996999999999</v>
      </c>
      <c r="BX61" s="33"/>
      <c r="BY61" s="98">
        <v>28474.779269999999</v>
      </c>
      <c r="BZ61" s="33"/>
      <c r="CA61" s="98">
        <v>28811.048159999998</v>
      </c>
      <c r="CB61" s="33"/>
      <c r="CC61" s="98">
        <v>32987</v>
      </c>
      <c r="CD61" s="33"/>
      <c r="CE61" s="215">
        <v>32365000</v>
      </c>
      <c r="CF61" s="33"/>
      <c r="CG61" s="215">
        <v>31278019.850000001</v>
      </c>
      <c r="CH61" s="33"/>
      <c r="CI61" s="215">
        <f>T61</f>
        <v>32697000</v>
      </c>
      <c r="CJ61" s="33"/>
      <c r="CK61" s="215">
        <f>V61</f>
        <v>36409000</v>
      </c>
      <c r="CL61" s="33"/>
      <c r="CM61" s="215">
        <f>X61</f>
        <v>37193000</v>
      </c>
      <c r="CN61" s="33"/>
      <c r="CO61" s="215">
        <f>Z61</f>
        <v>44338000</v>
      </c>
      <c r="CP61" s="33"/>
      <c r="CQ61" s="215">
        <f>AB61</f>
        <v>51220000</v>
      </c>
      <c r="CR61" s="33"/>
      <c r="CS61" s="215">
        <f>AD61</f>
        <v>57543000</v>
      </c>
      <c r="CT61" s="33"/>
      <c r="CU61" s="215">
        <f>AF61</f>
        <v>57976000</v>
      </c>
      <c r="CV61" s="33"/>
      <c r="CW61" s="215">
        <f>AH61</f>
        <v>49126000</v>
      </c>
      <c r="CX61" s="33"/>
      <c r="CY61" s="215">
        <f>AJ61</f>
        <v>50442000</v>
      </c>
      <c r="CZ61" s="33"/>
      <c r="DA61" s="215">
        <f>AL61</f>
        <v>66049000</v>
      </c>
      <c r="DB61" s="33"/>
      <c r="DC61" s="215">
        <f>AN61</f>
        <v>58928000</v>
      </c>
      <c r="DD61" s="33"/>
      <c r="DE61" s="215">
        <f>AP61</f>
        <v>59429000</v>
      </c>
      <c r="DF61" s="33"/>
      <c r="DG61" s="215">
        <f>+AR61</f>
        <v>63146000</v>
      </c>
      <c r="DH61" s="33"/>
      <c r="DI61" s="215">
        <f>+AT61</f>
        <v>64912000</v>
      </c>
      <c r="DJ61" s="33"/>
      <c r="DK61" s="215">
        <f>+AV61</f>
        <v>123412000</v>
      </c>
      <c r="DL61" s="33"/>
      <c r="DM61" s="215">
        <f>+AX61</f>
        <v>138333000</v>
      </c>
      <c r="DN61" s="33"/>
      <c r="DO61" s="337"/>
      <c r="DP61" s="33"/>
      <c r="DQ61" s="215">
        <f>+BB61</f>
        <v>146716000</v>
      </c>
      <c r="DR61" s="33"/>
      <c r="DS61" s="215">
        <f>+BD61</f>
        <v>149127000</v>
      </c>
      <c r="DT61" s="33"/>
      <c r="DU61" s="215">
        <f>+BF61</f>
        <v>170404000</v>
      </c>
      <c r="DV61" s="33"/>
      <c r="DW61" s="215">
        <f>+BH61</f>
        <v>177487000</v>
      </c>
      <c r="DX61" s="33"/>
      <c r="DY61" s="215">
        <f>BJ61</f>
        <v>183124000</v>
      </c>
      <c r="DZ61" s="432"/>
      <c r="EA61" s="215">
        <f>BL61</f>
        <v>189378000</v>
      </c>
      <c r="EC61" s="215">
        <f>BN61</f>
        <v>187916000</v>
      </c>
    </row>
    <row r="62" spans="1:133" ht="13.5" customHeight="1">
      <c r="A62" s="265" t="s">
        <v>860</v>
      </c>
      <c r="B62" s="33"/>
      <c r="C62" s="33"/>
      <c r="D62" s="266"/>
      <c r="E62" s="33"/>
      <c r="F62" s="266"/>
      <c r="G62" s="33"/>
      <c r="H62" s="266"/>
      <c r="I62" s="33"/>
      <c r="J62" s="267"/>
      <c r="K62" s="33"/>
      <c r="L62" s="267"/>
      <c r="M62" s="33"/>
      <c r="N62" s="267">
        <v>461</v>
      </c>
      <c r="O62" s="33"/>
      <c r="P62" s="268">
        <v>455000</v>
      </c>
      <c r="Q62" s="33"/>
      <c r="R62" s="268">
        <v>461204</v>
      </c>
      <c r="S62" s="33"/>
      <c r="T62" s="268">
        <v>461000</v>
      </c>
      <c r="U62" s="33"/>
      <c r="V62" s="268">
        <v>461000</v>
      </c>
      <c r="W62" s="33"/>
      <c r="X62" s="268">
        <v>461000</v>
      </c>
      <c r="Y62" s="33"/>
      <c r="Z62" s="268">
        <v>457000</v>
      </c>
      <c r="AA62" s="33"/>
      <c r="AB62" s="268">
        <v>457000</v>
      </c>
      <c r="AC62" s="33"/>
      <c r="AD62" s="268">
        <f>[17]BS_PT!$Q$65</f>
        <v>457000</v>
      </c>
      <c r="AE62" s="33"/>
      <c r="AF62" s="268">
        <v>457000</v>
      </c>
      <c r="AG62" s="33"/>
      <c r="AH62" s="268">
        <v>457000</v>
      </c>
      <c r="AI62" s="33"/>
      <c r="AJ62" s="268">
        <v>457000</v>
      </c>
      <c r="AK62" s="33"/>
      <c r="AL62" s="268">
        <v>33000</v>
      </c>
      <c r="AM62" s="33"/>
      <c r="AN62" s="268">
        <v>33000</v>
      </c>
      <c r="AO62" s="33"/>
      <c r="AP62" s="268">
        <v>33000</v>
      </c>
      <c r="AQ62" s="33"/>
      <c r="AR62" s="268">
        <v>33000</v>
      </c>
      <c r="AS62" s="33"/>
      <c r="AT62" s="268">
        <v>33000</v>
      </c>
      <c r="AU62" s="33"/>
      <c r="AV62" s="268">
        <v>33000</v>
      </c>
      <c r="AW62" s="33"/>
      <c r="AX62" s="268">
        <v>33000</v>
      </c>
      <c r="AY62" s="33"/>
      <c r="AZ62" s="338"/>
      <c r="BA62" s="33"/>
      <c r="BB62" s="268">
        <v>33000</v>
      </c>
      <c r="BC62" s="33"/>
      <c r="BD62" s="268">
        <v>33000</v>
      </c>
      <c r="BE62" s="33"/>
      <c r="BF62" s="268">
        <v>33000</v>
      </c>
      <c r="BG62" s="33"/>
      <c r="BH62" s="268">
        <v>33000</v>
      </c>
      <c r="BI62" s="33"/>
      <c r="BJ62" s="268">
        <v>33000</v>
      </c>
      <c r="BK62" s="520"/>
      <c r="BL62" s="268">
        <v>33000</v>
      </c>
      <c r="BM62" s="520"/>
      <c r="BN62" s="268">
        <v>33000</v>
      </c>
      <c r="BO62" s="520"/>
      <c r="BP62" s="265" t="s">
        <v>861</v>
      </c>
      <c r="BQ62" s="33"/>
      <c r="BR62" s="33"/>
      <c r="BS62" s="266"/>
      <c r="BT62" s="33"/>
      <c r="BU62" s="266"/>
      <c r="BV62" s="33"/>
      <c r="BW62" s="266"/>
      <c r="BX62" s="33"/>
      <c r="BY62" s="266"/>
      <c r="BZ62" s="33"/>
      <c r="CA62" s="266"/>
      <c r="CB62" s="33"/>
      <c r="CC62" s="266">
        <v>461</v>
      </c>
      <c r="CD62" s="33"/>
      <c r="CE62" s="268">
        <v>455000</v>
      </c>
      <c r="CF62" s="33"/>
      <c r="CG62" s="268">
        <v>461204</v>
      </c>
      <c r="CH62" s="33"/>
      <c r="CI62" s="268">
        <f>T62</f>
        <v>461000</v>
      </c>
      <c r="CJ62" s="33"/>
      <c r="CK62" s="268">
        <f>V62</f>
        <v>461000</v>
      </c>
      <c r="CL62" s="33"/>
      <c r="CM62" s="268">
        <f>X62</f>
        <v>461000</v>
      </c>
      <c r="CN62" s="33"/>
      <c r="CO62" s="268">
        <f>Z62</f>
        <v>457000</v>
      </c>
      <c r="CP62" s="33"/>
      <c r="CQ62" s="268">
        <f>AB62</f>
        <v>457000</v>
      </c>
      <c r="CR62" s="33"/>
      <c r="CS62" s="268">
        <f>AD62</f>
        <v>457000</v>
      </c>
      <c r="CT62" s="33"/>
      <c r="CU62" s="268">
        <f>AF62</f>
        <v>457000</v>
      </c>
      <c r="CV62" s="33"/>
      <c r="CW62" s="268">
        <f>AH62</f>
        <v>457000</v>
      </c>
      <c r="CX62" s="33"/>
      <c r="CY62" s="268">
        <f>AJ62</f>
        <v>457000</v>
      </c>
      <c r="CZ62" s="33"/>
      <c r="DA62" s="268">
        <f>AL62</f>
        <v>33000</v>
      </c>
      <c r="DB62" s="33"/>
      <c r="DC62" s="268">
        <f>AN62</f>
        <v>33000</v>
      </c>
      <c r="DD62" s="33"/>
      <c r="DE62" s="268">
        <f>AP62</f>
        <v>33000</v>
      </c>
      <c r="DF62" s="33"/>
      <c r="DG62" s="268">
        <f>+AR62</f>
        <v>33000</v>
      </c>
      <c r="DH62" s="33"/>
      <c r="DI62" s="268">
        <f>+AT62</f>
        <v>33000</v>
      </c>
      <c r="DJ62" s="33"/>
      <c r="DK62" s="268">
        <f>+AV62</f>
        <v>33000</v>
      </c>
      <c r="DL62" s="33"/>
      <c r="DM62" s="268">
        <f>+AX62</f>
        <v>33000</v>
      </c>
      <c r="DN62" s="33"/>
      <c r="DO62" s="338"/>
      <c r="DP62" s="33"/>
      <c r="DQ62" s="268">
        <f>+BB62</f>
        <v>33000</v>
      </c>
      <c r="DR62" s="33"/>
      <c r="DS62" s="268">
        <f>+BD62</f>
        <v>33000</v>
      </c>
      <c r="DT62" s="33"/>
      <c r="DU62" s="268">
        <f>+BF62</f>
        <v>33000</v>
      </c>
      <c r="DV62" s="33"/>
      <c r="DW62" s="268">
        <f>+BH62</f>
        <v>33000</v>
      </c>
      <c r="DX62" s="33"/>
      <c r="DY62" s="268">
        <f>BJ62</f>
        <v>33000</v>
      </c>
      <c r="DZ62" s="432"/>
      <c r="EA62" s="268">
        <f>BL62</f>
        <v>33000</v>
      </c>
      <c r="EC62" s="268">
        <f>BN62</f>
        <v>33000</v>
      </c>
    </row>
    <row r="63" spans="1:133" ht="13.5" customHeight="1">
      <c r="A63" s="81" t="s">
        <v>864</v>
      </c>
      <c r="B63" s="33"/>
      <c r="C63" s="33"/>
      <c r="D63" s="98"/>
      <c r="E63" s="33"/>
      <c r="F63" s="98"/>
      <c r="G63" s="33"/>
      <c r="H63" s="98"/>
      <c r="I63" s="33"/>
      <c r="J63" s="178"/>
      <c r="K63" s="33"/>
      <c r="L63" s="178"/>
      <c r="M63" s="33"/>
      <c r="N63" s="178"/>
      <c r="O63" s="33"/>
      <c r="P63" s="215"/>
      <c r="Q63" s="33"/>
      <c r="R63" s="215"/>
      <c r="S63" s="33"/>
      <c r="T63" s="215">
        <v>1907000</v>
      </c>
      <c r="U63" s="33"/>
      <c r="V63" s="215">
        <v>7855000</v>
      </c>
      <c r="W63" s="33"/>
      <c r="X63" s="215">
        <v>12567000</v>
      </c>
      <c r="Y63" s="33"/>
      <c r="Z63" s="215">
        <v>40113000</v>
      </c>
      <c r="AA63" s="33"/>
      <c r="AB63" s="215">
        <v>44272000</v>
      </c>
      <c r="AC63" s="33"/>
      <c r="AD63" s="215">
        <f>[17]BS_PT!$Q$67</f>
        <v>32213000</v>
      </c>
      <c r="AE63" s="33"/>
      <c r="AF63" s="215">
        <v>29433000</v>
      </c>
      <c r="AG63" s="33"/>
      <c r="AH63" s="215">
        <v>16506000</v>
      </c>
      <c r="AI63" s="33"/>
      <c r="AJ63" s="215">
        <v>16475000</v>
      </c>
      <c r="AK63" s="33"/>
      <c r="AL63" s="215">
        <v>16712000</v>
      </c>
      <c r="AM63" s="33"/>
      <c r="AN63" s="215">
        <v>16693000</v>
      </c>
      <c r="AO63" s="33"/>
      <c r="AP63" s="215">
        <v>17263000</v>
      </c>
      <c r="AQ63" s="33"/>
      <c r="AR63" s="215">
        <v>17736000</v>
      </c>
      <c r="AS63" s="33"/>
      <c r="AT63" s="215">
        <v>3942000</v>
      </c>
      <c r="AU63" s="33"/>
      <c r="AV63" s="215">
        <v>4071000</v>
      </c>
      <c r="AW63" s="33"/>
      <c r="AX63" s="215">
        <v>3312000</v>
      </c>
      <c r="AY63" s="33"/>
      <c r="AZ63" s="337"/>
      <c r="BA63" s="33"/>
      <c r="BB63" s="215">
        <v>1570000</v>
      </c>
      <c r="BC63" s="33"/>
      <c r="BD63" s="215">
        <v>1625000</v>
      </c>
      <c r="BE63" s="33"/>
      <c r="BF63" s="215">
        <v>1678000</v>
      </c>
      <c r="BG63" s="33"/>
      <c r="BH63" s="215">
        <v>1748000</v>
      </c>
      <c r="BI63" s="33"/>
      <c r="BJ63" s="215">
        <v>2039000</v>
      </c>
      <c r="BK63" s="520"/>
      <c r="BL63" s="215">
        <v>3798000</v>
      </c>
      <c r="BM63" s="520"/>
      <c r="BN63" s="215">
        <v>1998000</v>
      </c>
      <c r="BO63" s="520"/>
      <c r="BP63" s="81" t="s">
        <v>841</v>
      </c>
      <c r="BQ63" s="33"/>
      <c r="BR63" s="33"/>
      <c r="BS63" s="98"/>
      <c r="BT63" s="33"/>
      <c r="BU63" s="98"/>
      <c r="BV63" s="33"/>
      <c r="BW63" s="98"/>
      <c r="BX63" s="33"/>
      <c r="BY63" s="98"/>
      <c r="BZ63" s="33"/>
      <c r="CA63" s="98"/>
      <c r="CB63" s="33"/>
      <c r="CC63" s="98"/>
      <c r="CD63" s="33"/>
      <c r="CE63" s="215"/>
      <c r="CF63" s="33"/>
      <c r="CG63" s="215"/>
      <c r="CH63" s="33"/>
      <c r="CI63" s="215">
        <f>T63</f>
        <v>1907000</v>
      </c>
      <c r="CJ63" s="33"/>
      <c r="CK63" s="215">
        <f>V63</f>
        <v>7855000</v>
      </c>
      <c r="CL63" s="33"/>
      <c r="CM63" s="215">
        <f>X63</f>
        <v>12567000</v>
      </c>
      <c r="CN63" s="33"/>
      <c r="CO63" s="215">
        <f>Z63</f>
        <v>40113000</v>
      </c>
      <c r="CP63" s="33"/>
      <c r="CQ63" s="215">
        <f>AB63</f>
        <v>44272000</v>
      </c>
      <c r="CR63" s="33"/>
      <c r="CS63" s="215">
        <f>AD63</f>
        <v>32213000</v>
      </c>
      <c r="CT63" s="33"/>
      <c r="CU63" s="215">
        <f>AF63</f>
        <v>29433000</v>
      </c>
      <c r="CV63" s="33"/>
      <c r="CW63" s="215">
        <f>AH63</f>
        <v>16506000</v>
      </c>
      <c r="CX63" s="33"/>
      <c r="CY63" s="215">
        <f>AJ63</f>
        <v>16475000</v>
      </c>
      <c r="CZ63" s="33"/>
      <c r="DA63" s="215">
        <f>AL63</f>
        <v>16712000</v>
      </c>
      <c r="DB63" s="33"/>
      <c r="DC63" s="215">
        <f>AN63</f>
        <v>16693000</v>
      </c>
      <c r="DD63" s="33"/>
      <c r="DE63" s="215">
        <f>AP63</f>
        <v>17263000</v>
      </c>
      <c r="DF63" s="33"/>
      <c r="DG63" s="215">
        <f>+AR63</f>
        <v>17736000</v>
      </c>
      <c r="DH63" s="33"/>
      <c r="DI63" s="215">
        <f>+AT63</f>
        <v>3942000</v>
      </c>
      <c r="DJ63" s="33"/>
      <c r="DK63" s="215">
        <f>+AV63</f>
        <v>4071000</v>
      </c>
      <c r="DL63" s="33"/>
      <c r="DM63" s="215">
        <f>+AX63</f>
        <v>3312000</v>
      </c>
      <c r="DN63" s="33"/>
      <c r="DO63" s="337"/>
      <c r="DP63" s="33"/>
      <c r="DQ63" s="215">
        <f>+BB63</f>
        <v>1570000</v>
      </c>
      <c r="DR63" s="33"/>
      <c r="DS63" s="215">
        <f>+BD63</f>
        <v>1625000</v>
      </c>
      <c r="DT63" s="33"/>
      <c r="DU63" s="215">
        <f>+BF63</f>
        <v>1678000</v>
      </c>
      <c r="DV63" s="33"/>
      <c r="DW63" s="215">
        <f>+BH63</f>
        <v>1748000</v>
      </c>
      <c r="DX63" s="33"/>
      <c r="DY63" s="215">
        <f>BJ63</f>
        <v>2039000</v>
      </c>
      <c r="DZ63" s="432"/>
      <c r="EA63" s="215">
        <f>BL63</f>
        <v>3798000</v>
      </c>
      <c r="EB63" s="431"/>
      <c r="EC63" s="215">
        <f>BN63</f>
        <v>1998000</v>
      </c>
    </row>
    <row r="64" spans="1:133" ht="13.5" customHeight="1">
      <c r="A64" s="265" t="s">
        <v>851</v>
      </c>
      <c r="B64" s="33"/>
      <c r="C64" s="33"/>
      <c r="D64" s="266">
        <v>34488</v>
      </c>
      <c r="E64" s="33"/>
      <c r="F64" s="266">
        <v>38224</v>
      </c>
      <c r="G64" s="33"/>
      <c r="H64" s="266">
        <v>33189.794000000002</v>
      </c>
      <c r="I64" s="33"/>
      <c r="J64" s="267">
        <v>46663.890460000002</v>
      </c>
      <c r="K64" s="33"/>
      <c r="L64" s="267">
        <v>36928.041700000002</v>
      </c>
      <c r="M64" s="33"/>
      <c r="N64" s="267">
        <v>32039</v>
      </c>
      <c r="O64" s="33"/>
      <c r="P64" s="268">
        <v>40682000</v>
      </c>
      <c r="Q64" s="33"/>
      <c r="R64" s="268">
        <v>29136786.77</v>
      </c>
      <c r="S64" s="33"/>
      <c r="T64" s="268">
        <v>18556000</v>
      </c>
      <c r="U64" s="33"/>
      <c r="V64" s="268">
        <v>24447000</v>
      </c>
      <c r="W64" s="33"/>
      <c r="X64" s="268">
        <v>49646000</v>
      </c>
      <c r="Y64" s="33"/>
      <c r="Z64" s="268">
        <v>14330000</v>
      </c>
      <c r="AA64" s="33"/>
      <c r="AB64" s="268">
        <v>82126000</v>
      </c>
      <c r="AC64" s="33"/>
      <c r="AD64" s="268">
        <f>[17]BS_PT!$Q$68</f>
        <v>26806000</v>
      </c>
      <c r="AE64" s="33"/>
      <c r="AF64" s="268">
        <v>25707000</v>
      </c>
      <c r="AG64" s="33"/>
      <c r="AH64" s="268">
        <v>36181000</v>
      </c>
      <c r="AI64" s="33"/>
      <c r="AJ64" s="268">
        <v>41149000</v>
      </c>
      <c r="AK64" s="33"/>
      <c r="AL64" s="268">
        <v>35587000</v>
      </c>
      <c r="AM64" s="33"/>
      <c r="AN64" s="268">
        <v>36832000</v>
      </c>
      <c r="AO64" s="33"/>
      <c r="AP64" s="268">
        <v>23937000</v>
      </c>
      <c r="AQ64" s="33"/>
      <c r="AR64" s="268">
        <v>26572000</v>
      </c>
      <c r="AS64" s="33"/>
      <c r="AT64" s="268">
        <v>48722000</v>
      </c>
      <c r="AU64" s="33"/>
      <c r="AV64" s="268">
        <v>59462000</v>
      </c>
      <c r="AW64" s="33"/>
      <c r="AX64" s="268">
        <v>69795000</v>
      </c>
      <c r="AY64" s="33"/>
      <c r="AZ64" s="338"/>
      <c r="BA64" s="33"/>
      <c r="BB64" s="268">
        <v>271095000</v>
      </c>
      <c r="BC64" s="33"/>
      <c r="BD64" s="268">
        <v>251474000</v>
      </c>
      <c r="BE64" s="33"/>
      <c r="BF64" s="268">
        <v>246171000</v>
      </c>
      <c r="BG64" s="33"/>
      <c r="BH64" s="268">
        <v>242294000</v>
      </c>
      <c r="BI64" s="33"/>
      <c r="BJ64" s="268">
        <v>231548000</v>
      </c>
      <c r="BK64" s="520"/>
      <c r="BL64" s="268">
        <v>254509000</v>
      </c>
      <c r="BM64" s="520"/>
      <c r="BN64" s="268">
        <v>204687000</v>
      </c>
      <c r="BO64" s="520"/>
      <c r="BP64" s="265" t="s">
        <v>852</v>
      </c>
      <c r="BQ64" s="33"/>
      <c r="BR64" s="33"/>
      <c r="BS64" s="266">
        <v>34488</v>
      </c>
      <c r="BT64" s="33"/>
      <c r="BU64" s="266">
        <v>38224</v>
      </c>
      <c r="BV64" s="33"/>
      <c r="BW64" s="266">
        <v>33189.794000000002</v>
      </c>
      <c r="BX64" s="33"/>
      <c r="BY64" s="266">
        <v>46663.890460000002</v>
      </c>
      <c r="BZ64" s="33"/>
      <c r="CA64" s="266">
        <v>36928.041700000002</v>
      </c>
      <c r="CB64" s="33"/>
      <c r="CC64" s="266">
        <v>32039</v>
      </c>
      <c r="CD64" s="33"/>
      <c r="CE64" s="268">
        <v>40682000</v>
      </c>
      <c r="CF64" s="33"/>
      <c r="CG64" s="268">
        <v>29136786.77</v>
      </c>
      <c r="CH64" s="33"/>
      <c r="CI64" s="268">
        <f>T64</f>
        <v>18556000</v>
      </c>
      <c r="CJ64" s="33"/>
      <c r="CK64" s="268">
        <f>V64</f>
        <v>24447000</v>
      </c>
      <c r="CL64" s="33"/>
      <c r="CM64" s="268">
        <f>X64</f>
        <v>49646000</v>
      </c>
      <c r="CN64" s="33"/>
      <c r="CO64" s="268">
        <f>Z64</f>
        <v>14330000</v>
      </c>
      <c r="CP64" s="33"/>
      <c r="CQ64" s="268">
        <f>AB64</f>
        <v>82126000</v>
      </c>
      <c r="CR64" s="33"/>
      <c r="CS64" s="268">
        <f>AD64</f>
        <v>26806000</v>
      </c>
      <c r="CT64" s="33"/>
      <c r="CU64" s="268">
        <f>AF64</f>
        <v>25707000</v>
      </c>
      <c r="CV64" s="33"/>
      <c r="CW64" s="268">
        <f>AH64</f>
        <v>36181000</v>
      </c>
      <c r="CX64" s="33"/>
      <c r="CY64" s="268">
        <f>AJ64</f>
        <v>41149000</v>
      </c>
      <c r="CZ64" s="33"/>
      <c r="DA64" s="268">
        <f>AL64</f>
        <v>35587000</v>
      </c>
      <c r="DB64" s="33"/>
      <c r="DC64" s="268">
        <f>AN64</f>
        <v>36832000</v>
      </c>
      <c r="DD64" s="33"/>
      <c r="DE64" s="268">
        <f>AP64</f>
        <v>23937000</v>
      </c>
      <c r="DF64" s="33"/>
      <c r="DG64" s="268">
        <f>+AR64</f>
        <v>26572000</v>
      </c>
      <c r="DH64" s="33"/>
      <c r="DI64" s="268">
        <f>+AT64</f>
        <v>48722000</v>
      </c>
      <c r="DJ64" s="33"/>
      <c r="DK64" s="268">
        <f>+AV64</f>
        <v>59462000</v>
      </c>
      <c r="DL64" s="33"/>
      <c r="DM64" s="268">
        <f>+AX64</f>
        <v>69795000</v>
      </c>
      <c r="DN64" s="33"/>
      <c r="DO64" s="338"/>
      <c r="DP64" s="33"/>
      <c r="DQ64" s="268">
        <f>+BB64</f>
        <v>271095000</v>
      </c>
      <c r="DR64" s="33"/>
      <c r="DS64" s="268">
        <f>+BD64</f>
        <v>251474000</v>
      </c>
      <c r="DT64" s="33"/>
      <c r="DU64" s="268">
        <f>+BF64</f>
        <v>246171000</v>
      </c>
      <c r="DV64" s="33"/>
      <c r="DW64" s="268">
        <f>+BH64</f>
        <v>242294000</v>
      </c>
      <c r="DX64" s="33"/>
      <c r="DY64" s="268">
        <f>BJ64</f>
        <v>231548000</v>
      </c>
      <c r="DZ64" s="432"/>
      <c r="EA64" s="268">
        <f>BL64</f>
        <v>254509000</v>
      </c>
      <c r="EC64" s="268">
        <f>BN64</f>
        <v>204687000</v>
      </c>
    </row>
    <row r="65" spans="1:133" ht="13.5" customHeight="1">
      <c r="A65" s="127" t="s">
        <v>910</v>
      </c>
      <c r="B65" s="33"/>
      <c r="C65" s="33"/>
      <c r="D65" s="128">
        <v>3069341</v>
      </c>
      <c r="E65" s="33"/>
      <c r="F65" s="128">
        <v>3102439</v>
      </c>
      <c r="G65" s="33"/>
      <c r="H65" s="128">
        <v>3692308.844</v>
      </c>
      <c r="I65" s="33"/>
      <c r="J65" s="270">
        <v>3397437.9408299997</v>
      </c>
      <c r="K65" s="33"/>
      <c r="L65" s="270">
        <v>3666686.0511599989</v>
      </c>
      <c r="M65" s="33"/>
      <c r="N65" s="270">
        <v>4791755</v>
      </c>
      <c r="O65" s="33"/>
      <c r="P65" s="271">
        <v>4629742000</v>
      </c>
      <c r="Q65" s="33"/>
      <c r="R65" s="271">
        <v>5306679047.6599998</v>
      </c>
      <c r="S65" s="33"/>
      <c r="T65" s="271">
        <v>6007867000</v>
      </c>
      <c r="U65" s="33"/>
      <c r="V65" s="271">
        <v>6935269000</v>
      </c>
      <c r="W65" s="33"/>
      <c r="X65" s="271">
        <v>7172453000</v>
      </c>
      <c r="Y65" s="33"/>
      <c r="Z65" s="271">
        <v>7237875000</v>
      </c>
      <c r="AA65" s="33"/>
      <c r="AB65" s="271">
        <v>7584999000</v>
      </c>
      <c r="AC65" s="33"/>
      <c r="AD65" s="271">
        <f>[17]BS_PT!$Q$69</f>
        <v>7685844000</v>
      </c>
      <c r="AE65" s="33"/>
      <c r="AF65" s="271">
        <v>7941117000</v>
      </c>
      <c r="AG65" s="33"/>
      <c r="AH65" s="271">
        <v>7793749000</v>
      </c>
      <c r="AI65" s="33"/>
      <c r="AJ65" s="271">
        <v>8716450000</v>
      </c>
      <c r="AK65" s="33"/>
      <c r="AL65" s="271">
        <v>9796649000</v>
      </c>
      <c r="AM65" s="33"/>
      <c r="AN65" s="271">
        <v>9925856000</v>
      </c>
      <c r="AO65" s="33"/>
      <c r="AP65" s="271">
        <f>SUM(AP55:AP64)</f>
        <v>9717088000</v>
      </c>
      <c r="AQ65" s="33"/>
      <c r="AR65" s="271">
        <f>SUM(AR55:AR64)</f>
        <v>10813195000</v>
      </c>
      <c r="AS65" s="33"/>
      <c r="AT65" s="271">
        <v>10922178000</v>
      </c>
      <c r="AU65" s="33"/>
      <c r="AV65" s="271">
        <v>11216225000</v>
      </c>
      <c r="AW65" s="33"/>
      <c r="AX65" s="271">
        <v>11019072000</v>
      </c>
      <c r="AY65" s="33"/>
      <c r="AZ65" s="343"/>
      <c r="BA65" s="33"/>
      <c r="BB65" s="271">
        <v>11335550000</v>
      </c>
      <c r="BC65" s="33"/>
      <c r="BD65" s="271">
        <v>11016748000</v>
      </c>
      <c r="BE65" s="33"/>
      <c r="BF65" s="271">
        <v>11028848000</v>
      </c>
      <c r="BG65" s="33"/>
      <c r="BH65" s="271">
        <v>12048193000</v>
      </c>
      <c r="BI65" s="33"/>
      <c r="BJ65" s="271">
        <v>11306616000</v>
      </c>
      <c r="BK65" s="308"/>
      <c r="BL65" s="271">
        <v>12137088000</v>
      </c>
      <c r="BM65" s="308"/>
      <c r="BN65" s="271">
        <v>12612390000</v>
      </c>
      <c r="BO65" s="308"/>
      <c r="BP65" s="127" t="s">
        <v>866</v>
      </c>
      <c r="BQ65" s="33"/>
      <c r="BR65" s="33"/>
      <c r="BS65" s="128">
        <v>3069341</v>
      </c>
      <c r="BT65" s="33"/>
      <c r="BU65" s="128">
        <v>3102439</v>
      </c>
      <c r="BV65" s="33"/>
      <c r="BW65" s="128">
        <v>3692308.844</v>
      </c>
      <c r="BX65" s="33"/>
      <c r="BY65" s="128">
        <v>3397437.9408299997</v>
      </c>
      <c r="BZ65" s="33"/>
      <c r="CA65" s="128">
        <v>3666686.0511599989</v>
      </c>
      <c r="CB65" s="33"/>
      <c r="CC65" s="128">
        <v>4791755</v>
      </c>
      <c r="CD65" s="33"/>
      <c r="CE65" s="271">
        <v>4629742000</v>
      </c>
      <c r="CF65" s="33"/>
      <c r="CG65" s="271">
        <v>5306679047.6599998</v>
      </c>
      <c r="CH65" s="33"/>
      <c r="CI65" s="271">
        <f>T65</f>
        <v>6007867000</v>
      </c>
      <c r="CJ65" s="33"/>
      <c r="CK65" s="271">
        <f>V65</f>
        <v>6935269000</v>
      </c>
      <c r="CL65" s="33"/>
      <c r="CM65" s="271">
        <f>X65</f>
        <v>7172453000</v>
      </c>
      <c r="CN65" s="33"/>
      <c r="CO65" s="271">
        <f>Z65</f>
        <v>7237875000</v>
      </c>
      <c r="CP65" s="33"/>
      <c r="CQ65" s="271">
        <f>AB65</f>
        <v>7584999000</v>
      </c>
      <c r="CR65" s="33"/>
      <c r="CS65" s="271">
        <f>AD65</f>
        <v>7685844000</v>
      </c>
      <c r="CT65" s="33"/>
      <c r="CU65" s="271">
        <f>AF65</f>
        <v>7941117000</v>
      </c>
      <c r="CV65" s="33"/>
      <c r="CW65" s="271">
        <f>AH65</f>
        <v>7793749000</v>
      </c>
      <c r="CX65" s="33"/>
      <c r="CY65" s="271">
        <f>AJ65</f>
        <v>8716450000</v>
      </c>
      <c r="CZ65" s="33"/>
      <c r="DA65" s="271">
        <f>AL65</f>
        <v>9796649000</v>
      </c>
      <c r="DB65" s="33"/>
      <c r="DC65" s="271">
        <f>AN65</f>
        <v>9925856000</v>
      </c>
      <c r="DD65" s="33"/>
      <c r="DE65" s="271">
        <f>AP65</f>
        <v>9717088000</v>
      </c>
      <c r="DF65" s="33"/>
      <c r="DG65" s="271">
        <f>+AR65</f>
        <v>10813195000</v>
      </c>
      <c r="DH65" s="33"/>
      <c r="DI65" s="271">
        <f>+AT65</f>
        <v>10922178000</v>
      </c>
      <c r="DJ65" s="33"/>
      <c r="DK65" s="271">
        <f>+AV65</f>
        <v>11216225000</v>
      </c>
      <c r="DL65" s="33"/>
      <c r="DM65" s="271">
        <f>+AX65</f>
        <v>11019072000</v>
      </c>
      <c r="DN65" s="33"/>
      <c r="DO65" s="343"/>
      <c r="DP65" s="33"/>
      <c r="DQ65" s="271">
        <f>+BB65</f>
        <v>11335550000</v>
      </c>
      <c r="DR65" s="33"/>
      <c r="DS65" s="271">
        <f>+BD65</f>
        <v>11016748000</v>
      </c>
      <c r="DT65" s="33"/>
      <c r="DU65" s="271">
        <f>+BF65</f>
        <v>11028848000</v>
      </c>
      <c r="DV65" s="33"/>
      <c r="DW65" s="271">
        <f>+BH65</f>
        <v>12048193000</v>
      </c>
      <c r="DX65" s="33"/>
      <c r="DY65" s="271">
        <f>BJ65</f>
        <v>11306616000</v>
      </c>
      <c r="DZ65" s="432"/>
      <c r="EA65" s="271">
        <f>BL65</f>
        <v>12137088000</v>
      </c>
      <c r="EC65" s="271">
        <f>BN65</f>
        <v>12612390000</v>
      </c>
    </row>
    <row r="66" spans="1:133" ht="12" customHeight="1">
      <c r="A66" s="13"/>
      <c r="B66" s="33"/>
      <c r="C66" s="33"/>
      <c r="D66" s="65"/>
      <c r="E66" s="33"/>
      <c r="F66" s="65"/>
      <c r="G66" s="33"/>
      <c r="H66" s="65"/>
      <c r="I66" s="33"/>
      <c r="J66" s="65">
        <v>0</v>
      </c>
      <c r="K66" s="33"/>
      <c r="L66" s="65"/>
      <c r="M66" s="33"/>
      <c r="N66" s="65"/>
      <c r="O66" s="33"/>
      <c r="P66" s="13"/>
      <c r="Q66" s="33"/>
      <c r="R66" s="13"/>
      <c r="S66" s="33"/>
      <c r="T66" s="13"/>
      <c r="U66" s="33"/>
      <c r="V66" s="13"/>
      <c r="W66" s="33"/>
      <c r="X66" s="13"/>
      <c r="Y66" s="33"/>
      <c r="Z66" s="13"/>
      <c r="AA66" s="33"/>
      <c r="AB66" s="13"/>
      <c r="AC66" s="33"/>
      <c r="AD66" s="13"/>
      <c r="AE66" s="33"/>
      <c r="AF66" s="13"/>
      <c r="AG66" s="33"/>
      <c r="AH66" s="13"/>
      <c r="AI66" s="33"/>
      <c r="AJ66" s="13"/>
      <c r="AK66" s="33"/>
      <c r="AL66" s="13"/>
      <c r="AM66" s="33"/>
      <c r="AN66" s="13"/>
      <c r="AO66" s="33"/>
      <c r="AP66" s="13"/>
      <c r="AQ66" s="33"/>
      <c r="AR66" s="13"/>
      <c r="AS66" s="33"/>
      <c r="AT66" s="13"/>
      <c r="AU66" s="33"/>
      <c r="AV66" s="13"/>
      <c r="AW66" s="33"/>
      <c r="AX66" s="13"/>
      <c r="AY66" s="33"/>
      <c r="AZ66" s="342"/>
      <c r="BA66" s="33"/>
      <c r="BB66" s="13"/>
      <c r="BC66" s="33"/>
      <c r="BD66" s="13"/>
      <c r="BE66" s="33"/>
      <c r="BF66" s="13"/>
      <c r="BG66" s="33"/>
      <c r="BH66" s="13"/>
      <c r="BI66" s="33"/>
      <c r="BJ66" s="13"/>
      <c r="BK66" s="13"/>
      <c r="BL66" s="13"/>
      <c r="BM66" s="13"/>
      <c r="BN66" s="13"/>
      <c r="BO66" s="13"/>
      <c r="BP66" s="13"/>
      <c r="BQ66" s="33"/>
      <c r="BR66" s="33"/>
      <c r="BS66" s="65"/>
      <c r="BT66" s="33"/>
      <c r="BU66" s="65"/>
      <c r="BV66" s="33"/>
      <c r="BW66" s="65"/>
      <c r="BX66" s="33"/>
      <c r="BY66" s="65"/>
      <c r="BZ66" s="33"/>
      <c r="CA66" s="65"/>
      <c r="CB66" s="33"/>
      <c r="CC66" s="65"/>
      <c r="CD66" s="33"/>
      <c r="CE66" s="13"/>
      <c r="CF66" s="33"/>
      <c r="CG66" s="13">
        <v>0</v>
      </c>
      <c r="CH66" s="33"/>
      <c r="CI66" s="13"/>
      <c r="CJ66" s="33"/>
      <c r="CK66" s="13"/>
      <c r="CL66" s="33"/>
      <c r="CM66" s="13"/>
      <c r="CN66" s="33"/>
      <c r="CO66" s="13"/>
      <c r="CP66" s="33"/>
      <c r="CQ66" s="13"/>
      <c r="CR66" s="33"/>
      <c r="CS66" s="13"/>
      <c r="CT66" s="33"/>
      <c r="CU66" s="13"/>
      <c r="CV66" s="33"/>
      <c r="CW66" s="13"/>
      <c r="CX66" s="33"/>
      <c r="CY66" s="13"/>
      <c r="CZ66" s="33"/>
      <c r="DA66" s="13"/>
      <c r="DB66" s="33"/>
      <c r="DC66" s="13"/>
      <c r="DD66" s="33"/>
      <c r="DE66" s="13"/>
      <c r="DF66" s="33"/>
      <c r="DG66" s="13"/>
      <c r="DH66" s="33"/>
      <c r="DI66" s="13"/>
      <c r="DJ66" s="33"/>
      <c r="DK66" s="13"/>
      <c r="DL66" s="33"/>
      <c r="DM66" s="13"/>
      <c r="DN66" s="33"/>
      <c r="DO66" s="342"/>
      <c r="DP66" s="33"/>
      <c r="DQ66" s="13"/>
      <c r="DR66" s="33"/>
      <c r="DS66" s="13"/>
      <c r="DT66" s="33"/>
      <c r="DU66" s="13"/>
      <c r="DV66" s="33"/>
      <c r="DW66" s="13"/>
      <c r="DX66" s="33"/>
      <c r="DY66" s="13"/>
      <c r="DZ66"/>
      <c r="EA66" s="13"/>
      <c r="EC66" s="13"/>
    </row>
    <row r="67" spans="1:133" ht="15" customHeight="1">
      <c r="A67" s="79" t="s">
        <v>867</v>
      </c>
      <c r="B67" s="20"/>
      <c r="C67" s="20"/>
      <c r="D67" s="80">
        <f>+D65+D52</f>
        <v>3691619</v>
      </c>
      <c r="E67" s="20"/>
      <c r="F67" s="80">
        <f>+F65+F52</f>
        <v>3782966</v>
      </c>
      <c r="G67" s="20"/>
      <c r="H67" s="80">
        <f>+H65+H52</f>
        <v>4392670.1390000004</v>
      </c>
      <c r="I67" s="20"/>
      <c r="J67" s="179">
        <f>+J65+J52</f>
        <v>4044241.9833999998</v>
      </c>
      <c r="K67" s="20"/>
      <c r="L67" s="179">
        <f>+L65+L52</f>
        <v>4351438.3629599987</v>
      </c>
      <c r="M67" s="20"/>
      <c r="N67" s="179">
        <f>+N65+N52</f>
        <v>5551615</v>
      </c>
      <c r="O67" s="20"/>
      <c r="P67" s="214">
        <f>+P65+P52</f>
        <v>5686303000</v>
      </c>
      <c r="Q67" s="20"/>
      <c r="R67" s="214">
        <f>+R65+R52</f>
        <v>6303180446.46</v>
      </c>
      <c r="S67" s="20"/>
      <c r="T67" s="214">
        <f>+T65+T52</f>
        <v>7047762000</v>
      </c>
      <c r="U67" s="20"/>
      <c r="V67" s="214">
        <f>+V65+V52</f>
        <v>8123047000</v>
      </c>
      <c r="W67" s="20"/>
      <c r="X67" s="214">
        <f>+X65+X52</f>
        <v>8098596000</v>
      </c>
      <c r="Y67" s="20"/>
      <c r="Z67" s="214">
        <f>+Z65+Z52</f>
        <v>8079517000</v>
      </c>
      <c r="AA67" s="20"/>
      <c r="AB67" s="214">
        <f>+AB65+AB52</f>
        <v>8480117000</v>
      </c>
      <c r="AC67" s="20"/>
      <c r="AD67" s="214">
        <f>+AD65+AD52</f>
        <v>8806197000</v>
      </c>
      <c r="AE67" s="20"/>
      <c r="AF67" s="214">
        <f>+AF65+AF52</f>
        <v>9179159000</v>
      </c>
      <c r="AG67" s="20"/>
      <c r="AH67" s="214">
        <f>+AH65+AH52</f>
        <v>9210879000</v>
      </c>
      <c r="AI67" s="20"/>
      <c r="AJ67" s="214">
        <f>+AJ65+AJ52</f>
        <v>10149446000</v>
      </c>
      <c r="AK67" s="20"/>
      <c r="AL67" s="214">
        <f>+AL65+AL52</f>
        <v>11075953000</v>
      </c>
      <c r="AM67" s="20"/>
      <c r="AN67" s="214">
        <f>+AN65+AN52</f>
        <v>10901161000</v>
      </c>
      <c r="AO67" s="20"/>
      <c r="AP67" s="214">
        <f>+AP65+AP52</f>
        <v>10738605000</v>
      </c>
      <c r="AQ67" s="20"/>
      <c r="AR67" s="214">
        <f>+AR65+AR52</f>
        <v>11945344000</v>
      </c>
      <c r="AS67" s="20"/>
      <c r="AT67" s="214">
        <v>12111322000</v>
      </c>
      <c r="AU67" s="20"/>
      <c r="AV67" s="214">
        <v>12770564000</v>
      </c>
      <c r="AW67" s="20"/>
      <c r="AX67" s="214">
        <v>12769349000</v>
      </c>
      <c r="AY67" s="20"/>
      <c r="AZ67" s="340"/>
      <c r="BA67" s="20"/>
      <c r="BB67" s="214">
        <v>13043877000</v>
      </c>
      <c r="BC67" s="20"/>
      <c r="BD67" s="214">
        <v>13225724000</v>
      </c>
      <c r="BE67" s="20"/>
      <c r="BF67" s="214">
        <v>13491589000</v>
      </c>
      <c r="BG67" s="20"/>
      <c r="BH67" s="214">
        <v>13732299000</v>
      </c>
      <c r="BI67" s="20"/>
      <c r="BJ67" s="214">
        <v>13950998000</v>
      </c>
      <c r="BK67" s="308"/>
      <c r="BL67" s="214">
        <v>14166709000</v>
      </c>
      <c r="BM67" s="308"/>
      <c r="BN67" s="214">
        <v>14897524000</v>
      </c>
      <c r="BO67" s="308"/>
      <c r="BP67" s="79" t="s">
        <v>868</v>
      </c>
      <c r="BQ67" s="20"/>
      <c r="BR67" s="20"/>
      <c r="BS67" s="80"/>
      <c r="BT67" s="20"/>
      <c r="BU67" s="80"/>
      <c r="BV67" s="20"/>
      <c r="BW67" s="80"/>
      <c r="BX67" s="20"/>
      <c r="BY67" s="80"/>
      <c r="BZ67" s="20"/>
      <c r="CA67" s="80"/>
      <c r="CB67" s="20"/>
      <c r="CC67" s="80"/>
      <c r="CD67" s="20"/>
      <c r="CE67" s="214"/>
      <c r="CF67" s="20"/>
      <c r="CG67" s="214"/>
      <c r="CH67" s="20"/>
      <c r="CI67" s="214"/>
      <c r="CJ67" s="20"/>
      <c r="CK67" s="214"/>
      <c r="CL67" s="20"/>
      <c r="CM67" s="214"/>
      <c r="CN67" s="20"/>
      <c r="CO67" s="214"/>
      <c r="CP67" s="20"/>
      <c r="CQ67" s="214"/>
      <c r="CR67" s="20"/>
      <c r="CS67" s="214"/>
      <c r="CT67" s="20"/>
      <c r="CU67" s="214"/>
      <c r="CV67" s="20"/>
      <c r="CW67" s="214"/>
      <c r="CX67" s="20"/>
      <c r="CY67" s="214"/>
      <c r="CZ67" s="20"/>
      <c r="DA67" s="214"/>
      <c r="DB67" s="20"/>
      <c r="DC67" s="214"/>
      <c r="DD67" s="20"/>
      <c r="DE67" s="214"/>
      <c r="DF67" s="20"/>
      <c r="DG67" s="214">
        <f>+AR67</f>
        <v>11945344000</v>
      </c>
      <c r="DH67" s="20"/>
      <c r="DI67" s="214">
        <f>+AT67</f>
        <v>12111322000</v>
      </c>
      <c r="DJ67" s="20"/>
      <c r="DK67" s="214">
        <f>+AV67</f>
        <v>12770564000</v>
      </c>
      <c r="DL67" s="20"/>
      <c r="DM67" s="214">
        <f>+AX67</f>
        <v>12769349000</v>
      </c>
      <c r="DN67" s="20"/>
      <c r="DO67" s="340"/>
      <c r="DP67" s="20"/>
      <c r="DQ67" s="214">
        <f>+BB67</f>
        <v>13043877000</v>
      </c>
      <c r="DR67" s="20"/>
      <c r="DS67" s="214">
        <f>+BD67</f>
        <v>13225724000</v>
      </c>
      <c r="DT67" s="20"/>
      <c r="DU67" s="214">
        <f>+BF67</f>
        <v>13491589000</v>
      </c>
      <c r="DV67" s="20"/>
      <c r="DW67" s="214">
        <f>+BH67</f>
        <v>13732299000</v>
      </c>
      <c r="DX67" s="20"/>
      <c r="DY67" s="214">
        <f>BJ67</f>
        <v>13950998000</v>
      </c>
      <c r="DZ67" s="491"/>
      <c r="EA67" s="214">
        <f>BL67</f>
        <v>14166709000</v>
      </c>
      <c r="EC67" s="214">
        <f>BN67</f>
        <v>14897524000</v>
      </c>
    </row>
    <row r="68" spans="1:133" ht="4.5" customHeight="1">
      <c r="A68" s="13"/>
      <c r="B68" s="33"/>
      <c r="C68" s="33"/>
      <c r="D68" s="65"/>
      <c r="E68" s="33"/>
      <c r="F68" s="65"/>
      <c r="G68" s="33"/>
      <c r="H68" s="65"/>
      <c r="I68" s="33"/>
      <c r="J68" s="65">
        <v>0</v>
      </c>
      <c r="K68" s="33"/>
      <c r="L68" s="65"/>
      <c r="M68" s="33"/>
      <c r="N68" s="65"/>
      <c r="O68" s="33"/>
      <c r="P68" s="13"/>
      <c r="Q68" s="33"/>
      <c r="R68" s="13"/>
      <c r="S68" s="33"/>
      <c r="T68" s="13"/>
      <c r="U68" s="33"/>
      <c r="V68" s="13"/>
      <c r="W68" s="33"/>
      <c r="X68" s="13"/>
      <c r="Y68" s="33"/>
      <c r="Z68" s="13"/>
      <c r="AA68" s="33"/>
      <c r="AB68" s="13"/>
      <c r="AC68" s="33"/>
      <c r="AD68" s="13"/>
      <c r="AE68" s="33"/>
      <c r="AF68" s="13"/>
      <c r="AG68" s="33"/>
      <c r="AH68" s="13"/>
      <c r="AI68" s="33"/>
      <c r="AJ68" s="13"/>
      <c r="AK68" s="33"/>
      <c r="AL68" s="13"/>
      <c r="AM68" s="33"/>
      <c r="AN68" s="13"/>
      <c r="AO68" s="33"/>
      <c r="AP68" s="13"/>
      <c r="AQ68" s="33"/>
      <c r="AR68" s="13"/>
      <c r="AS68" s="33"/>
      <c r="AT68" s="13"/>
      <c r="AU68" s="33"/>
      <c r="AV68" s="13"/>
      <c r="AW68" s="33"/>
      <c r="AX68" s="13"/>
      <c r="AY68" s="33"/>
      <c r="AZ68" s="342"/>
      <c r="BA68" s="33"/>
      <c r="BB68" s="13"/>
      <c r="BC68" s="33"/>
      <c r="BD68" s="13"/>
      <c r="BE68" s="33"/>
      <c r="BF68" s="13"/>
      <c r="BG68" s="33"/>
      <c r="BH68" s="13"/>
      <c r="BI68" s="33"/>
      <c r="BJ68" s="13"/>
      <c r="BK68" s="13"/>
      <c r="BL68" s="13"/>
      <c r="BM68" s="13"/>
      <c r="BN68" s="13"/>
      <c r="BO68" s="13"/>
      <c r="BP68" s="13"/>
      <c r="BQ68" s="33"/>
      <c r="BR68" s="33"/>
      <c r="BS68" s="65"/>
      <c r="BT68" s="33"/>
      <c r="BU68" s="65"/>
      <c r="BV68" s="33"/>
      <c r="BW68" s="65"/>
      <c r="BX68" s="33"/>
      <c r="BY68" s="65"/>
      <c r="BZ68" s="33"/>
      <c r="CA68" s="65"/>
      <c r="CB68" s="33"/>
      <c r="CC68" s="65"/>
      <c r="CD68" s="33"/>
      <c r="CE68" s="13"/>
      <c r="CF68" s="33"/>
      <c r="CG68" s="13">
        <v>0</v>
      </c>
      <c r="CH68" s="33"/>
      <c r="CI68" s="13"/>
      <c r="CJ68" s="33"/>
      <c r="CK68" s="13"/>
      <c r="CL68" s="33"/>
      <c r="CM68" s="13"/>
      <c r="CN68" s="33"/>
      <c r="CO68" s="13"/>
      <c r="CP68" s="33"/>
      <c r="CQ68" s="13"/>
      <c r="CR68" s="33"/>
      <c r="CS68" s="13"/>
      <c r="CT68" s="33"/>
      <c r="CU68" s="13"/>
      <c r="CV68" s="33"/>
      <c r="CW68" s="13"/>
      <c r="CX68" s="33"/>
      <c r="CY68" s="13"/>
      <c r="CZ68" s="33"/>
      <c r="DA68" s="13"/>
      <c r="DB68" s="33"/>
      <c r="DC68" s="13"/>
      <c r="DD68" s="33"/>
      <c r="DE68" s="13"/>
      <c r="DF68" s="33"/>
      <c r="DG68" s="13"/>
      <c r="DH68" s="33"/>
      <c r="DI68" s="13"/>
      <c r="DJ68" s="33"/>
      <c r="DK68" s="13"/>
      <c r="DL68" s="33"/>
      <c r="DM68" s="13"/>
      <c r="DN68" s="33"/>
      <c r="DO68" s="342"/>
      <c r="DP68" s="33"/>
      <c r="DQ68" s="13"/>
      <c r="DR68" s="33"/>
      <c r="DS68" s="13"/>
      <c r="DT68" s="33"/>
      <c r="DU68" s="13"/>
      <c r="DV68" s="33"/>
      <c r="DW68" s="13"/>
      <c r="DX68" s="33"/>
      <c r="DY68" s="13">
        <f>BJ68</f>
        <v>0</v>
      </c>
      <c r="DZ68"/>
      <c r="EA68" s="13">
        <f>BO68</f>
        <v>0</v>
      </c>
      <c r="EC68" s="13">
        <f>BQ68</f>
        <v>0</v>
      </c>
    </row>
    <row r="69" spans="1:133" ht="13.5" customHeight="1">
      <c r="A69" s="99" t="s">
        <v>869</v>
      </c>
      <c r="B69" s="33"/>
      <c r="C69" s="33"/>
      <c r="D69" s="100">
        <v>0</v>
      </c>
      <c r="E69" s="33"/>
      <c r="F69" s="100"/>
      <c r="G69" s="33"/>
      <c r="H69" s="100"/>
      <c r="I69" s="33"/>
      <c r="J69" s="181">
        <v>0</v>
      </c>
      <c r="K69" s="33"/>
      <c r="L69" s="181"/>
      <c r="M69" s="33"/>
      <c r="N69" s="181"/>
      <c r="O69" s="33"/>
      <c r="P69" s="181"/>
      <c r="Q69" s="33"/>
      <c r="R69" s="181"/>
      <c r="S69" s="33"/>
      <c r="T69" s="181"/>
      <c r="U69" s="33"/>
      <c r="V69" s="181"/>
      <c r="W69" s="33"/>
      <c r="X69" s="181"/>
      <c r="Y69" s="33"/>
      <c r="Z69" s="181"/>
      <c r="AA69" s="33"/>
      <c r="AB69" s="181"/>
      <c r="AC69" s="33"/>
      <c r="AD69" s="181"/>
      <c r="AE69" s="33"/>
      <c r="AF69" s="181"/>
      <c r="AG69" s="33"/>
      <c r="AH69" s="181"/>
      <c r="AI69" s="33"/>
      <c r="AJ69" s="181"/>
      <c r="AK69" s="33"/>
      <c r="AL69" s="181"/>
      <c r="AM69" s="33"/>
      <c r="AN69" s="181"/>
      <c r="AO69" s="33"/>
      <c r="AP69" s="181"/>
      <c r="AQ69" s="33"/>
      <c r="AR69" s="181"/>
      <c r="AS69" s="33"/>
      <c r="AT69" s="181"/>
      <c r="AU69" s="33"/>
      <c r="AV69" s="181"/>
      <c r="AW69" s="33"/>
      <c r="AX69" s="181"/>
      <c r="AY69" s="33"/>
      <c r="AZ69" s="352"/>
      <c r="BA69" s="33"/>
      <c r="BB69" s="181"/>
      <c r="BC69" s="33"/>
      <c r="BD69" s="181"/>
      <c r="BE69" s="33"/>
      <c r="BF69" s="181"/>
      <c r="BG69" s="33"/>
      <c r="BH69" s="181"/>
      <c r="BI69" s="33"/>
      <c r="BJ69" s="181"/>
      <c r="BK69" s="530"/>
      <c r="BL69" s="181"/>
      <c r="BM69" s="530"/>
      <c r="BN69" s="181"/>
      <c r="BO69" s="530"/>
      <c r="BP69" s="99" t="s">
        <v>911</v>
      </c>
      <c r="BQ69" s="33"/>
      <c r="BR69" s="33"/>
      <c r="BS69" s="100"/>
      <c r="BT69" s="33"/>
      <c r="BU69" s="100"/>
      <c r="BV69" s="33"/>
      <c r="BW69" s="100"/>
      <c r="BX69" s="33"/>
      <c r="BY69" s="100"/>
      <c r="BZ69" s="33"/>
      <c r="CA69" s="100"/>
      <c r="CB69" s="33"/>
      <c r="CC69" s="100"/>
      <c r="CD69" s="33"/>
      <c r="CE69" s="181"/>
      <c r="CF69" s="33"/>
      <c r="CG69" s="181">
        <v>0</v>
      </c>
      <c r="CH69" s="33"/>
      <c r="CI69" s="181"/>
      <c r="CJ69" s="33"/>
      <c r="CK69" s="181"/>
      <c r="CL69" s="33"/>
      <c r="CM69" s="181"/>
      <c r="CN69" s="33"/>
      <c r="CO69" s="181"/>
      <c r="CP69" s="33"/>
      <c r="CQ69" s="181"/>
      <c r="CR69" s="33"/>
      <c r="CS69" s="181"/>
      <c r="CT69" s="33"/>
      <c r="CU69" s="181"/>
      <c r="CV69" s="33"/>
      <c r="CW69" s="181"/>
      <c r="CX69" s="33"/>
      <c r="CY69" s="181"/>
      <c r="CZ69" s="33"/>
      <c r="DA69" s="181"/>
      <c r="DB69" s="33"/>
      <c r="DC69" s="181"/>
      <c r="DD69" s="33"/>
      <c r="DE69" s="181"/>
      <c r="DF69" s="33"/>
      <c r="DG69" s="181"/>
      <c r="DH69" s="33"/>
      <c r="DI69" s="181"/>
      <c r="DJ69" s="33"/>
      <c r="DK69" s="181"/>
      <c r="DL69" s="33"/>
      <c r="DM69" s="181"/>
      <c r="DN69" s="33"/>
      <c r="DO69" s="352"/>
      <c r="DP69" s="33"/>
      <c r="DQ69" s="181"/>
      <c r="DR69" s="33"/>
      <c r="DS69" s="181"/>
      <c r="DT69" s="33"/>
      <c r="DU69" s="181"/>
      <c r="DV69" s="33"/>
      <c r="DW69" s="181"/>
      <c r="DX69" s="33"/>
      <c r="DY69" s="181"/>
      <c r="DZ69"/>
      <c r="EA69" s="181"/>
      <c r="EC69" s="181"/>
    </row>
    <row r="70" spans="1:133" ht="13.5" customHeight="1">
      <c r="A70" s="265" t="s">
        <v>871</v>
      </c>
      <c r="B70" s="33"/>
      <c r="C70" s="33"/>
      <c r="D70" s="266">
        <v>3042035</v>
      </c>
      <c r="E70" s="33"/>
      <c r="F70" s="266">
        <v>3042035</v>
      </c>
      <c r="G70" s="33"/>
      <c r="H70" s="266">
        <v>3042035.3629999999</v>
      </c>
      <c r="I70" s="33"/>
      <c r="J70" s="267">
        <v>3042033.8626999999</v>
      </c>
      <c r="K70" s="33"/>
      <c r="L70" s="267">
        <v>3042033.8626999999</v>
      </c>
      <c r="M70" s="33"/>
      <c r="N70" s="267">
        <v>3042035</v>
      </c>
      <c r="O70" s="33"/>
      <c r="P70" s="268">
        <v>3042035000</v>
      </c>
      <c r="Q70" s="33"/>
      <c r="R70" s="268">
        <v>3042033862.6999998</v>
      </c>
      <c r="S70" s="33"/>
      <c r="T70" s="268">
        <v>3042035000</v>
      </c>
      <c r="U70" s="33"/>
      <c r="V70" s="268">
        <v>3042035000</v>
      </c>
      <c r="W70" s="33"/>
      <c r="X70" s="268">
        <v>3042035000</v>
      </c>
      <c r="Y70" s="33"/>
      <c r="Z70" s="268">
        <v>3042035000</v>
      </c>
      <c r="AA70" s="33"/>
      <c r="AB70" s="268">
        <v>3042035000</v>
      </c>
      <c r="AC70" s="33"/>
      <c r="AD70" s="268">
        <v>3042035000</v>
      </c>
      <c r="AE70" s="33"/>
      <c r="AF70" s="268">
        <v>3042035000</v>
      </c>
      <c r="AG70" s="33"/>
      <c r="AH70" s="268">
        <v>3042035000</v>
      </c>
      <c r="AI70" s="33"/>
      <c r="AJ70" s="268">
        <v>3042035000</v>
      </c>
      <c r="AK70" s="33"/>
      <c r="AL70" s="268">
        <v>3042035000</v>
      </c>
      <c r="AM70" s="33"/>
      <c r="AN70" s="268">
        <v>3042035000</v>
      </c>
      <c r="AO70" s="33"/>
      <c r="AP70" s="268">
        <v>3042035000</v>
      </c>
      <c r="AQ70" s="33"/>
      <c r="AR70" s="268">
        <v>3042035000</v>
      </c>
      <c r="AS70" s="33"/>
      <c r="AT70" s="268">
        <v>3042035000</v>
      </c>
      <c r="AU70" s="33"/>
      <c r="AV70" s="268">
        <f>[18]BS_PT!$Q$71</f>
        <v>3067535000</v>
      </c>
      <c r="AW70" s="33"/>
      <c r="AX70" s="268">
        <v>3067535000</v>
      </c>
      <c r="AY70" s="33"/>
      <c r="AZ70" s="338"/>
      <c r="BA70" s="33"/>
      <c r="BB70" s="268">
        <v>3067535000</v>
      </c>
      <c r="BC70" s="33"/>
      <c r="BD70" s="268">
        <v>3067535000</v>
      </c>
      <c r="BE70" s="33"/>
      <c r="BF70" s="268">
        <v>3067535000</v>
      </c>
      <c r="BG70" s="33"/>
      <c r="BH70" s="268">
        <v>3067535000</v>
      </c>
      <c r="BI70" s="33"/>
      <c r="BJ70" s="268">
        <v>3067535000</v>
      </c>
      <c r="BK70" s="520"/>
      <c r="BL70" s="268">
        <v>3067535000</v>
      </c>
      <c r="BM70" s="520"/>
      <c r="BN70" s="268">
        <v>3067535000</v>
      </c>
      <c r="BO70" s="520"/>
      <c r="BP70" s="265" t="s">
        <v>912</v>
      </c>
      <c r="BQ70" s="33"/>
      <c r="BR70" s="33"/>
      <c r="BS70" s="266">
        <v>3042035</v>
      </c>
      <c r="BT70" s="33"/>
      <c r="BU70" s="266">
        <v>3042035</v>
      </c>
      <c r="BV70" s="33"/>
      <c r="BW70" s="266">
        <v>3042035.3629999999</v>
      </c>
      <c r="BX70" s="33"/>
      <c r="BY70" s="266">
        <v>3042033.8626999999</v>
      </c>
      <c r="BZ70" s="33"/>
      <c r="CA70" s="266">
        <v>3042033.8626999999</v>
      </c>
      <c r="CB70" s="33"/>
      <c r="CC70" s="266">
        <v>3042035</v>
      </c>
      <c r="CD70" s="33"/>
      <c r="CE70" s="268">
        <v>3042035000</v>
      </c>
      <c r="CF70" s="33"/>
      <c r="CG70" s="268">
        <v>3042033862.6999998</v>
      </c>
      <c r="CH70" s="33"/>
      <c r="CI70" s="268"/>
      <c r="CJ70" s="33"/>
      <c r="CK70" s="268"/>
      <c r="CL70" s="33"/>
      <c r="CM70" s="268"/>
      <c r="CN70" s="33"/>
      <c r="CO70" s="268"/>
      <c r="CP70" s="33"/>
      <c r="CQ70" s="268"/>
      <c r="CR70" s="33"/>
      <c r="CS70" s="268"/>
      <c r="CT70" s="33"/>
      <c r="CU70" s="268">
        <f>AF70</f>
        <v>3042035000</v>
      </c>
      <c r="CV70" s="33"/>
      <c r="CW70" s="268">
        <f>AH70</f>
        <v>3042035000</v>
      </c>
      <c r="CX70" s="33"/>
      <c r="CY70" s="268">
        <f>AJ70</f>
        <v>3042035000</v>
      </c>
      <c r="CZ70" s="33"/>
      <c r="DA70" s="268">
        <f>AL70</f>
        <v>3042035000</v>
      </c>
      <c r="DB70" s="33"/>
      <c r="DC70" s="268">
        <f>AN70</f>
        <v>3042035000</v>
      </c>
      <c r="DD70" s="33"/>
      <c r="DE70" s="268">
        <f>AP70</f>
        <v>3042035000</v>
      </c>
      <c r="DF70" s="33"/>
      <c r="DG70" s="268">
        <f>+AR70</f>
        <v>3042035000</v>
      </c>
      <c r="DH70" s="33"/>
      <c r="DI70" s="268">
        <f>+AT70</f>
        <v>3042035000</v>
      </c>
      <c r="DJ70" s="33"/>
      <c r="DK70" s="268">
        <f>+AV70</f>
        <v>3067535000</v>
      </c>
      <c r="DL70" s="33"/>
      <c r="DM70" s="268">
        <f>+AX70</f>
        <v>3067535000</v>
      </c>
      <c r="DN70" s="33"/>
      <c r="DO70" s="338"/>
      <c r="DP70" s="33"/>
      <c r="DQ70" s="268">
        <f>+BB70</f>
        <v>3067535000</v>
      </c>
      <c r="DR70" s="33"/>
      <c r="DS70" s="268">
        <f>+BD70</f>
        <v>3067535000</v>
      </c>
      <c r="DT70" s="33"/>
      <c r="DU70" s="268">
        <f>+BF70</f>
        <v>3067535000</v>
      </c>
      <c r="DV70" s="33"/>
      <c r="DW70" s="268">
        <f>+BH70</f>
        <v>3067535000</v>
      </c>
      <c r="DX70" s="33"/>
      <c r="DY70" s="268">
        <f>BJ70</f>
        <v>3067535000</v>
      </c>
      <c r="DZ70"/>
      <c r="EA70" s="268">
        <f>BL70</f>
        <v>3067535000</v>
      </c>
      <c r="EC70" s="268">
        <f>BN70</f>
        <v>3067535000</v>
      </c>
    </row>
    <row r="71" spans="1:133" ht="13.5" customHeight="1">
      <c r="A71" s="81" t="s">
        <v>873</v>
      </c>
      <c r="B71" s="33"/>
      <c r="C71" s="33"/>
      <c r="D71" s="98"/>
      <c r="E71" s="33"/>
      <c r="F71" s="98"/>
      <c r="G71" s="33"/>
      <c r="H71" s="98"/>
      <c r="I71" s="33"/>
      <c r="J71" s="178"/>
      <c r="K71" s="33"/>
      <c r="L71" s="178"/>
      <c r="M71" s="33"/>
      <c r="N71" s="178"/>
      <c r="O71" s="33"/>
      <c r="P71" s="215"/>
      <c r="Q71" s="33"/>
      <c r="R71" s="215"/>
      <c r="S71" s="33"/>
      <c r="T71" s="215"/>
      <c r="U71" s="33"/>
      <c r="V71" s="215"/>
      <c r="W71" s="33"/>
      <c r="X71" s="215"/>
      <c r="Y71" s="33"/>
      <c r="Z71" s="215"/>
      <c r="AA71" s="33"/>
      <c r="AB71" s="215"/>
      <c r="AC71" s="33"/>
      <c r="AD71" s="215"/>
      <c r="AE71" s="33"/>
      <c r="AF71" s="215"/>
      <c r="AG71" s="33"/>
      <c r="AH71" s="215"/>
      <c r="AI71" s="33"/>
      <c r="AJ71" s="215"/>
      <c r="AK71" s="33"/>
      <c r="AL71" s="215"/>
      <c r="AM71" s="33"/>
      <c r="AN71" s="215"/>
      <c r="AO71" s="33"/>
      <c r="AP71" s="215"/>
      <c r="AQ71" s="33"/>
      <c r="AR71" s="215"/>
      <c r="AS71" s="33"/>
      <c r="AT71" s="215"/>
      <c r="AU71" s="33"/>
      <c r="AV71" s="215">
        <v>-25500000</v>
      </c>
      <c r="AW71" s="33"/>
      <c r="AX71" s="215">
        <v>-25500000</v>
      </c>
      <c r="AY71" s="33"/>
      <c r="AZ71" s="337"/>
      <c r="BA71" s="33"/>
      <c r="BB71" s="215">
        <v>-25500000</v>
      </c>
      <c r="BC71" s="33"/>
      <c r="BD71" s="215">
        <v>-25500000</v>
      </c>
      <c r="BE71" s="33"/>
      <c r="BF71" s="215">
        <v>-25500000</v>
      </c>
      <c r="BG71" s="33"/>
      <c r="BH71" s="215">
        <v>-25500000</v>
      </c>
      <c r="BI71" s="33"/>
      <c r="BJ71" s="215">
        <v>-25500000</v>
      </c>
      <c r="BK71" s="520"/>
      <c r="BL71" s="215">
        <v>-25500000</v>
      </c>
      <c r="BM71" s="520"/>
      <c r="BN71" s="215">
        <v>-25500000</v>
      </c>
      <c r="BO71" s="520"/>
      <c r="BP71" s="81" t="s">
        <v>874</v>
      </c>
      <c r="BQ71" s="33"/>
      <c r="BR71" s="33"/>
      <c r="BS71" s="98"/>
      <c r="BT71" s="33"/>
      <c r="BU71" s="98"/>
      <c r="BV71" s="33"/>
      <c r="BW71" s="98"/>
      <c r="BX71" s="33"/>
      <c r="BY71" s="98"/>
      <c r="BZ71" s="33"/>
      <c r="CA71" s="98"/>
      <c r="CB71" s="33"/>
      <c r="CC71" s="98"/>
      <c r="CD71" s="33"/>
      <c r="CE71" s="215"/>
      <c r="CF71" s="33"/>
      <c r="CG71" s="215"/>
      <c r="CH71" s="33"/>
      <c r="CI71" s="215"/>
      <c r="CJ71" s="33"/>
      <c r="CK71" s="215"/>
      <c r="CL71" s="33"/>
      <c r="CM71" s="215"/>
      <c r="CN71" s="33"/>
      <c r="CO71" s="215"/>
      <c r="CP71" s="33"/>
      <c r="CQ71" s="215"/>
      <c r="CR71" s="33"/>
      <c r="CS71" s="215"/>
      <c r="CT71" s="33"/>
      <c r="CU71" s="215"/>
      <c r="CV71" s="33"/>
      <c r="CW71" s="215"/>
      <c r="CX71" s="33"/>
      <c r="CY71" s="215"/>
      <c r="CZ71" s="33"/>
      <c r="DA71" s="215"/>
      <c r="DB71" s="33"/>
      <c r="DC71" s="215"/>
      <c r="DD71" s="33"/>
      <c r="DE71" s="215"/>
      <c r="DF71" s="33"/>
      <c r="DG71" s="215"/>
      <c r="DH71" s="33"/>
      <c r="DI71" s="215"/>
      <c r="DJ71" s="33"/>
      <c r="DK71" s="215">
        <v>-25500000</v>
      </c>
      <c r="DL71" s="33"/>
      <c r="DM71" s="215">
        <v>-25500000</v>
      </c>
      <c r="DN71" s="33"/>
      <c r="DO71" s="337"/>
      <c r="DP71" s="33"/>
      <c r="DQ71" s="215">
        <f>+BB71</f>
        <v>-25500000</v>
      </c>
      <c r="DR71" s="33"/>
      <c r="DS71" s="215">
        <f>+BD71</f>
        <v>-25500000</v>
      </c>
      <c r="DT71" s="33"/>
      <c r="DU71" s="215">
        <f>+BF71</f>
        <v>-25500000</v>
      </c>
      <c r="DV71" s="33"/>
      <c r="DW71" s="215">
        <f>+BH71</f>
        <v>-25500000</v>
      </c>
      <c r="DX71" s="33"/>
      <c r="DY71" s="215">
        <f>BJ71</f>
        <v>-25500000</v>
      </c>
      <c r="DZ71"/>
      <c r="EA71" s="215">
        <f>BL71</f>
        <v>-25500000</v>
      </c>
      <c r="EC71" s="215">
        <f>BN71</f>
        <v>-25500000</v>
      </c>
    </row>
    <row r="72" spans="1:133" ht="13.5" customHeight="1">
      <c r="A72" s="265" t="s">
        <v>875</v>
      </c>
      <c r="B72" s="33"/>
      <c r="C72" s="33"/>
      <c r="D72" s="266">
        <v>594507</v>
      </c>
      <c r="E72" s="33"/>
      <c r="F72" s="266">
        <v>594507</v>
      </c>
      <c r="G72" s="33"/>
      <c r="H72" s="266">
        <v>594507.17000000004</v>
      </c>
      <c r="I72" s="33"/>
      <c r="J72" s="267">
        <v>594507.16970000009</v>
      </c>
      <c r="K72" s="33"/>
      <c r="L72" s="267">
        <v>594507</v>
      </c>
      <c r="M72" s="33"/>
      <c r="N72" s="267">
        <v>594507</v>
      </c>
      <c r="O72" s="33"/>
      <c r="P72" s="268">
        <v>598736000</v>
      </c>
      <c r="Q72" s="33"/>
      <c r="R72" s="268">
        <v>598736090.49000001</v>
      </c>
      <c r="S72" s="33"/>
      <c r="T72" s="268">
        <v>598736000</v>
      </c>
      <c r="U72" s="33"/>
      <c r="V72" s="268">
        <v>598736000</v>
      </c>
      <c r="W72" s="33"/>
      <c r="X72" s="268">
        <v>598736000</v>
      </c>
      <c r="Y72" s="33"/>
      <c r="Z72" s="268">
        <v>598736000</v>
      </c>
      <c r="AA72" s="33"/>
      <c r="AB72" s="268">
        <v>598736000</v>
      </c>
      <c r="AC72" s="33"/>
      <c r="AD72" s="268">
        <v>598736000</v>
      </c>
      <c r="AE72" s="33"/>
      <c r="AF72" s="268">
        <v>598736000</v>
      </c>
      <c r="AG72" s="33"/>
      <c r="AH72" s="268">
        <v>598736000</v>
      </c>
      <c r="AI72" s="33"/>
      <c r="AJ72" s="268">
        <v>598736000</v>
      </c>
      <c r="AK72" s="33"/>
      <c r="AL72" s="268">
        <v>598736000</v>
      </c>
      <c r="AM72" s="33"/>
      <c r="AN72" s="268">
        <v>598736000</v>
      </c>
      <c r="AO72" s="33"/>
      <c r="AP72" s="268">
        <v>598736000</v>
      </c>
      <c r="AQ72" s="33"/>
      <c r="AR72" s="268">
        <v>598736000</v>
      </c>
      <c r="AS72" s="33"/>
      <c r="AT72" s="268">
        <v>598736000</v>
      </c>
      <c r="AU72" s="33"/>
      <c r="AV72" s="268">
        <v>598736000</v>
      </c>
      <c r="AW72" s="33"/>
      <c r="AX72" s="268">
        <v>598736000</v>
      </c>
      <c r="AY72" s="33"/>
      <c r="AZ72" s="338"/>
      <c r="BA72" s="33"/>
      <c r="BB72" s="268">
        <v>598736000</v>
      </c>
      <c r="BC72" s="33"/>
      <c r="BD72" s="268">
        <v>598736000</v>
      </c>
      <c r="BE72" s="33"/>
      <c r="BF72" s="268">
        <v>594507000</v>
      </c>
      <c r="BG72" s="33"/>
      <c r="BH72" s="268">
        <v>598736000</v>
      </c>
      <c r="BI72" s="33"/>
      <c r="BJ72" s="268">
        <v>598736000</v>
      </c>
      <c r="BK72" s="520"/>
      <c r="BL72" s="268">
        <v>598736000</v>
      </c>
      <c r="BM72" s="520"/>
      <c r="BN72" s="268">
        <v>598736000</v>
      </c>
      <c r="BO72" s="520"/>
      <c r="BP72" s="265" t="s">
        <v>913</v>
      </c>
      <c r="BQ72" s="33"/>
      <c r="BR72" s="33"/>
      <c r="BS72" s="266">
        <v>594507</v>
      </c>
      <c r="BT72" s="33"/>
      <c r="BU72" s="266">
        <v>594507</v>
      </c>
      <c r="BV72" s="33"/>
      <c r="BW72" s="266">
        <v>594507.17000000004</v>
      </c>
      <c r="BX72" s="33"/>
      <c r="BY72" s="266">
        <v>594507.16970000009</v>
      </c>
      <c r="BZ72" s="33"/>
      <c r="CA72" s="266">
        <v>594507</v>
      </c>
      <c r="CB72" s="33"/>
      <c r="CC72" s="266">
        <v>594507</v>
      </c>
      <c r="CD72" s="33"/>
      <c r="CE72" s="268">
        <v>598736000</v>
      </c>
      <c r="CF72" s="33"/>
      <c r="CG72" s="268">
        <v>598736090.49000001</v>
      </c>
      <c r="CH72" s="33"/>
      <c r="CI72" s="268">
        <v>3042035000</v>
      </c>
      <c r="CJ72" s="33"/>
      <c r="CK72" s="268">
        <v>3042035000</v>
      </c>
      <c r="CL72" s="33"/>
      <c r="CM72" s="268">
        <v>3042035000</v>
      </c>
      <c r="CN72" s="33"/>
      <c r="CO72" s="268">
        <v>3042035000</v>
      </c>
      <c r="CP72" s="33"/>
      <c r="CQ72" s="268">
        <v>3042035000</v>
      </c>
      <c r="CR72" s="33"/>
      <c r="CS72" s="268">
        <v>3042035000</v>
      </c>
      <c r="CT72" s="33"/>
      <c r="CU72" s="268">
        <f>AF72</f>
        <v>598736000</v>
      </c>
      <c r="CV72" s="33"/>
      <c r="CW72" s="268">
        <f>AH72</f>
        <v>598736000</v>
      </c>
      <c r="CX72" s="33"/>
      <c r="CY72" s="268">
        <f>AJ72</f>
        <v>598736000</v>
      </c>
      <c r="CZ72" s="33"/>
      <c r="DA72" s="268">
        <f>AL72</f>
        <v>598736000</v>
      </c>
      <c r="DB72" s="33"/>
      <c r="DC72" s="268">
        <f>AN72</f>
        <v>598736000</v>
      </c>
      <c r="DD72" s="33"/>
      <c r="DE72" s="268">
        <f>AP72</f>
        <v>598736000</v>
      </c>
      <c r="DF72" s="33"/>
      <c r="DG72" s="268">
        <f>+AR72</f>
        <v>598736000</v>
      </c>
      <c r="DH72" s="33"/>
      <c r="DI72" s="268">
        <f>+AT72</f>
        <v>598736000</v>
      </c>
      <c r="DJ72" s="33"/>
      <c r="DK72" s="268">
        <f>+AV72</f>
        <v>598736000</v>
      </c>
      <c r="DL72" s="33"/>
      <c r="DM72" s="268">
        <f>+AX72</f>
        <v>598736000</v>
      </c>
      <c r="DN72" s="33"/>
      <c r="DO72" s="338"/>
      <c r="DP72" s="33"/>
      <c r="DQ72" s="268">
        <f>+BB72</f>
        <v>598736000</v>
      </c>
      <c r="DR72" s="33"/>
      <c r="DS72" s="268">
        <f>+BD72</f>
        <v>598736000</v>
      </c>
      <c r="DT72" s="33"/>
      <c r="DU72" s="268">
        <f>+BF72</f>
        <v>594507000</v>
      </c>
      <c r="DV72" s="33"/>
      <c r="DW72" s="268">
        <f>+BH72</f>
        <v>598736000</v>
      </c>
      <c r="DX72" s="33"/>
      <c r="DY72" s="268">
        <f>BJ72</f>
        <v>598736000</v>
      </c>
      <c r="DZ72"/>
      <c r="EA72" s="268">
        <f>BL72</f>
        <v>598736000</v>
      </c>
      <c r="EC72" s="268">
        <f>BN72</f>
        <v>598736000</v>
      </c>
    </row>
    <row r="73" spans="1:133" ht="13.5" customHeight="1">
      <c r="A73" s="81" t="s">
        <v>877</v>
      </c>
      <c r="B73" s="33"/>
      <c r="C73" s="33"/>
      <c r="D73" s="98">
        <v>551685</v>
      </c>
      <c r="E73" s="33"/>
      <c r="F73" s="98">
        <v>551685</v>
      </c>
      <c r="G73" s="33"/>
      <c r="H73" s="98">
        <v>551684.74699999997</v>
      </c>
      <c r="I73" s="33"/>
      <c r="J73" s="178">
        <v>653862.64762000006</v>
      </c>
      <c r="K73" s="33"/>
      <c r="L73" s="178">
        <v>878340</v>
      </c>
      <c r="M73" s="33"/>
      <c r="N73" s="178">
        <v>878340</v>
      </c>
      <c r="O73" s="33"/>
      <c r="P73" s="215">
        <v>878340000</v>
      </c>
      <c r="Q73" s="33"/>
      <c r="R73" s="215">
        <v>1224261686.1400001</v>
      </c>
      <c r="S73" s="33"/>
      <c r="T73" s="215">
        <v>1224261000</v>
      </c>
      <c r="U73" s="33"/>
      <c r="V73" s="215">
        <v>1224261000</v>
      </c>
      <c r="W73" s="33"/>
      <c r="X73" s="215">
        <v>1224261000</v>
      </c>
      <c r="Y73" s="33"/>
      <c r="Z73" s="215">
        <v>1944395000</v>
      </c>
      <c r="AA73" s="33"/>
      <c r="AB73" s="215">
        <v>1944396000</v>
      </c>
      <c r="AC73" s="33"/>
      <c r="AD73" s="215">
        <v>1944396000</v>
      </c>
      <c r="AE73" s="33"/>
      <c r="AF73" s="215">
        <v>1944396000</v>
      </c>
      <c r="AG73" s="33"/>
      <c r="AH73" s="215">
        <v>2368240000</v>
      </c>
      <c r="AI73" s="33"/>
      <c r="AJ73" s="215">
        <v>2368240000</v>
      </c>
      <c r="AK73" s="33"/>
      <c r="AL73" s="215">
        <v>2368240000</v>
      </c>
      <c r="AM73" s="33"/>
      <c r="AN73" s="215">
        <v>2368240000</v>
      </c>
      <c r="AO73" s="33"/>
      <c r="AP73" s="215">
        <v>2459295000</v>
      </c>
      <c r="AQ73" s="33"/>
      <c r="AR73" s="215">
        <v>2459295000</v>
      </c>
      <c r="AS73" s="33"/>
      <c r="AT73" s="215">
        <v>2459295000</v>
      </c>
      <c r="AU73" s="33"/>
      <c r="AV73" s="215">
        <v>2459295000</v>
      </c>
      <c r="AW73" s="33"/>
      <c r="AX73" s="215">
        <v>2690847000</v>
      </c>
      <c r="AY73" s="33"/>
      <c r="AZ73" s="337"/>
      <c r="BA73" s="33"/>
      <c r="BB73" s="215">
        <v>2690847000</v>
      </c>
      <c r="BC73" s="33"/>
      <c r="BD73" s="215">
        <v>2534797000</v>
      </c>
      <c r="BE73" s="33"/>
      <c r="BF73" s="215">
        <v>3386736000</v>
      </c>
      <c r="BG73" s="33"/>
      <c r="BH73" s="215">
        <v>3328565000</v>
      </c>
      <c r="BI73" s="33"/>
      <c r="BJ73" s="215">
        <v>3328565000</v>
      </c>
      <c r="BK73" s="520"/>
      <c r="BL73" s="215">
        <v>3328565000</v>
      </c>
      <c r="BM73" s="520"/>
      <c r="BN73" s="215">
        <v>3784357000</v>
      </c>
      <c r="BO73" s="520"/>
      <c r="BP73" s="81" t="s">
        <v>878</v>
      </c>
      <c r="BQ73" s="33"/>
      <c r="BR73" s="33"/>
      <c r="BS73" s="98">
        <v>551685</v>
      </c>
      <c r="BT73" s="33"/>
      <c r="BU73" s="98">
        <v>551685</v>
      </c>
      <c r="BV73" s="33"/>
      <c r="BW73" s="98">
        <v>551684.74699999997</v>
      </c>
      <c r="BX73" s="33"/>
      <c r="BY73" s="98">
        <v>653862.64762000006</v>
      </c>
      <c r="BZ73" s="33"/>
      <c r="CA73" s="98">
        <v>878340</v>
      </c>
      <c r="CB73" s="33"/>
      <c r="CC73" s="98">
        <v>878340</v>
      </c>
      <c r="CD73" s="33"/>
      <c r="CE73" s="215">
        <v>878340000</v>
      </c>
      <c r="CF73" s="33"/>
      <c r="CG73" s="215">
        <v>1224261686.1400001</v>
      </c>
      <c r="CH73" s="33"/>
      <c r="CI73" s="215">
        <v>598736000</v>
      </c>
      <c r="CJ73" s="33"/>
      <c r="CK73" s="215">
        <v>598736000</v>
      </c>
      <c r="CL73" s="33"/>
      <c r="CM73" s="215">
        <v>598736000</v>
      </c>
      <c r="CN73" s="33"/>
      <c r="CO73" s="215">
        <v>598736000</v>
      </c>
      <c r="CP73" s="33"/>
      <c r="CQ73" s="215">
        <v>598736000</v>
      </c>
      <c r="CR73" s="33"/>
      <c r="CS73" s="215">
        <v>598736000</v>
      </c>
      <c r="CT73" s="33"/>
      <c r="CU73" s="215">
        <f>AF73</f>
        <v>1944396000</v>
      </c>
      <c r="CV73" s="33"/>
      <c r="CW73" s="215">
        <f>AH73</f>
        <v>2368240000</v>
      </c>
      <c r="CX73" s="33"/>
      <c r="CY73" s="215">
        <f>AJ73</f>
        <v>2368240000</v>
      </c>
      <c r="CZ73" s="33"/>
      <c r="DA73" s="215">
        <f>AL73</f>
        <v>2368240000</v>
      </c>
      <c r="DB73" s="33"/>
      <c r="DC73" s="215">
        <f>AN73</f>
        <v>2368240000</v>
      </c>
      <c r="DD73" s="33"/>
      <c r="DE73" s="215">
        <f>AP73</f>
        <v>2459295000</v>
      </c>
      <c r="DF73" s="33"/>
      <c r="DG73" s="215">
        <f>+AR73</f>
        <v>2459295000</v>
      </c>
      <c r="DH73" s="33"/>
      <c r="DI73" s="215">
        <f>+AT73</f>
        <v>2459295000</v>
      </c>
      <c r="DJ73" s="33"/>
      <c r="DK73" s="215">
        <f>+AV73</f>
        <v>2459295000</v>
      </c>
      <c r="DL73" s="33"/>
      <c r="DM73" s="215">
        <f>+AX73</f>
        <v>2690847000</v>
      </c>
      <c r="DN73" s="33"/>
      <c r="DO73" s="337"/>
      <c r="DP73" s="33"/>
      <c r="DQ73" s="215">
        <f>+BB73</f>
        <v>2690847000</v>
      </c>
      <c r="DR73" s="33"/>
      <c r="DS73" s="215">
        <f>+BD73</f>
        <v>2534797000</v>
      </c>
      <c r="DT73" s="33"/>
      <c r="DU73" s="215">
        <f>+BF73</f>
        <v>3386736000</v>
      </c>
      <c r="DV73" s="33"/>
      <c r="DW73" s="215">
        <f>+BH73</f>
        <v>3328565000</v>
      </c>
      <c r="DX73" s="33"/>
      <c r="DY73" s="215">
        <f>BJ73</f>
        <v>3328565000</v>
      </c>
      <c r="DZ73"/>
      <c r="EA73" s="215">
        <f>BL73</f>
        <v>3328565000</v>
      </c>
      <c r="EC73" s="215">
        <f>BN73</f>
        <v>3784357000</v>
      </c>
    </row>
    <row r="74" spans="1:133" ht="13.5" customHeight="1">
      <c r="A74" s="265" t="s">
        <v>885</v>
      </c>
      <c r="B74" s="33"/>
      <c r="C74" s="33"/>
      <c r="D74" s="266"/>
      <c r="E74" s="33"/>
      <c r="F74" s="266">
        <v>-253845</v>
      </c>
      <c r="G74" s="33"/>
      <c r="H74" s="266">
        <v>-418194.24099999998</v>
      </c>
      <c r="I74" s="33"/>
      <c r="J74" s="267">
        <v>0</v>
      </c>
      <c r="K74" s="33"/>
      <c r="L74" s="267">
        <v>0</v>
      </c>
      <c r="M74" s="33"/>
      <c r="N74" s="267">
        <v>-96747</v>
      </c>
      <c r="O74" s="33"/>
      <c r="P74" s="268">
        <v>-345478000</v>
      </c>
      <c r="Q74" s="33"/>
      <c r="R74" s="268">
        <v>0</v>
      </c>
      <c r="S74" s="33"/>
      <c r="T74" s="268"/>
      <c r="U74" s="33"/>
      <c r="V74" s="268">
        <v>-241718000</v>
      </c>
      <c r="W74" s="33"/>
      <c r="X74" s="268">
        <v>-521025000</v>
      </c>
      <c r="Y74" s="33"/>
      <c r="Z74" s="268">
        <v>0</v>
      </c>
      <c r="AA74" s="33"/>
      <c r="AB74" s="268">
        <v>0</v>
      </c>
      <c r="AC74" s="33"/>
      <c r="AD74" s="268">
        <v>-466577000</v>
      </c>
      <c r="AE74" s="33"/>
      <c r="AF74" s="268">
        <v>-466577000</v>
      </c>
      <c r="AG74" s="33"/>
      <c r="AH74" s="268">
        <v>653282000</v>
      </c>
      <c r="AI74" s="33"/>
      <c r="AJ74" s="268">
        <v>0</v>
      </c>
      <c r="AK74" s="33"/>
      <c r="AL74" s="268">
        <v>0</v>
      </c>
      <c r="AM74" s="33"/>
      <c r="AN74" s="268">
        <v>-506733000</v>
      </c>
      <c r="AO74" s="33"/>
      <c r="AP74" s="268">
        <v>0</v>
      </c>
      <c r="AQ74" s="33"/>
      <c r="AR74" s="268">
        <v>0</v>
      </c>
      <c r="AS74" s="33"/>
      <c r="AT74" s="268">
        <v>0</v>
      </c>
      <c r="AU74" s="33"/>
      <c r="AV74" s="268">
        <v>-313440000</v>
      </c>
      <c r="AW74" s="33"/>
      <c r="AX74" s="268">
        <v>390283000</v>
      </c>
      <c r="AY74" s="33"/>
      <c r="AZ74" s="338"/>
      <c r="BA74" s="33"/>
      <c r="BB74" s="268">
        <v>-144893000</v>
      </c>
      <c r="BC74" s="33"/>
      <c r="BD74" s="268">
        <v>-368171000</v>
      </c>
      <c r="BE74" s="33"/>
      <c r="BF74" s="268">
        <v>0</v>
      </c>
      <c r="BG74" s="33"/>
      <c r="BH74" s="268">
        <v>0</v>
      </c>
      <c r="BI74" s="33"/>
      <c r="BJ74" s="268">
        <v>0</v>
      </c>
      <c r="BK74" s="520"/>
      <c r="BL74" s="268">
        <v>0</v>
      </c>
      <c r="BM74" s="520"/>
      <c r="BN74" s="268">
        <v>260226000</v>
      </c>
      <c r="BO74" s="520"/>
      <c r="BP74" s="265" t="s">
        <v>914</v>
      </c>
      <c r="BQ74" s="33"/>
      <c r="BR74" s="33"/>
      <c r="BS74" s="266">
        <v>0</v>
      </c>
      <c r="BT74" s="33"/>
      <c r="BU74" s="266">
        <v>-253845</v>
      </c>
      <c r="BV74" s="33"/>
      <c r="BW74" s="266">
        <v>-418194.24099999998</v>
      </c>
      <c r="BX74" s="33"/>
      <c r="BY74" s="266">
        <v>0</v>
      </c>
      <c r="BZ74" s="33"/>
      <c r="CA74" s="266">
        <v>0</v>
      </c>
      <c r="CB74" s="33"/>
      <c r="CC74" s="266">
        <v>-96747</v>
      </c>
      <c r="CD74" s="33"/>
      <c r="CE74" s="268">
        <v>-345478000</v>
      </c>
      <c r="CF74" s="33"/>
      <c r="CG74" s="268">
        <v>0</v>
      </c>
      <c r="CH74" s="33"/>
      <c r="CI74" s="268">
        <v>1944396000</v>
      </c>
      <c r="CJ74" s="33"/>
      <c r="CK74" s="268">
        <v>1944396000</v>
      </c>
      <c r="CL74" s="33"/>
      <c r="CM74" s="268">
        <v>1944396000</v>
      </c>
      <c r="CN74" s="33"/>
      <c r="CO74" s="268">
        <v>1944396000</v>
      </c>
      <c r="CP74" s="33"/>
      <c r="CQ74" s="268">
        <v>1944396000</v>
      </c>
      <c r="CR74" s="33"/>
      <c r="CS74" s="268">
        <v>1944396000</v>
      </c>
      <c r="CT74" s="33"/>
      <c r="CU74" s="268">
        <f>AF74</f>
        <v>-466577000</v>
      </c>
      <c r="CV74" s="33"/>
      <c r="CW74" s="268">
        <f>AH74</f>
        <v>653282000</v>
      </c>
      <c r="CX74" s="33"/>
      <c r="CY74" s="268">
        <f>AJ74</f>
        <v>0</v>
      </c>
      <c r="CZ74" s="33"/>
      <c r="DA74" s="268">
        <f>AL74</f>
        <v>0</v>
      </c>
      <c r="DB74" s="33"/>
      <c r="DC74" s="268">
        <f>AN74</f>
        <v>-506733000</v>
      </c>
      <c r="DD74" s="33"/>
      <c r="DE74" s="268">
        <f>AP74</f>
        <v>0</v>
      </c>
      <c r="DF74" s="33"/>
      <c r="DG74" s="268">
        <f>+AR74</f>
        <v>0</v>
      </c>
      <c r="DH74" s="33"/>
      <c r="DI74" s="268">
        <f>+AT74</f>
        <v>0</v>
      </c>
      <c r="DJ74" s="33"/>
      <c r="DK74" s="268">
        <f>+AV74</f>
        <v>-313440000</v>
      </c>
      <c r="DL74" s="33"/>
      <c r="DM74" s="268">
        <f>+AX74</f>
        <v>390283000</v>
      </c>
      <c r="DN74" s="33"/>
      <c r="DO74" s="338"/>
      <c r="DP74" s="33"/>
      <c r="DQ74" s="268">
        <f>+BB74</f>
        <v>-144893000</v>
      </c>
      <c r="DR74" s="33"/>
      <c r="DS74" s="268">
        <f>+BD74</f>
        <v>-368171000</v>
      </c>
      <c r="DT74" s="33"/>
      <c r="DU74" s="268">
        <f>+BF74</f>
        <v>0</v>
      </c>
      <c r="DV74" s="33"/>
      <c r="DW74" s="268">
        <f>+BH74</f>
        <v>0</v>
      </c>
      <c r="DX74" s="33"/>
      <c r="DY74" s="268">
        <f>BJ74</f>
        <v>0</v>
      </c>
      <c r="DZ74"/>
      <c r="EA74" s="268">
        <f>BL74</f>
        <v>0</v>
      </c>
      <c r="EC74" s="268">
        <f>BN74</f>
        <v>260226000</v>
      </c>
    </row>
    <row r="75" spans="1:133" ht="13.5" customHeight="1">
      <c r="A75" s="81" t="s">
        <v>879</v>
      </c>
      <c r="B75" s="33"/>
      <c r="C75" s="33"/>
      <c r="D75" s="98">
        <v>159325</v>
      </c>
      <c r="E75" s="33"/>
      <c r="F75" s="98">
        <v>0</v>
      </c>
      <c r="G75" s="33"/>
      <c r="H75" s="98">
        <v>0</v>
      </c>
      <c r="I75" s="33"/>
      <c r="J75" s="178">
        <v>281647.35943000001</v>
      </c>
      <c r="K75" s="33"/>
      <c r="L75" s="178">
        <v>57170</v>
      </c>
      <c r="M75" s="33"/>
      <c r="N75" s="178" t="s">
        <v>180</v>
      </c>
      <c r="O75" s="33"/>
      <c r="P75" s="215" t="s">
        <v>180</v>
      </c>
      <c r="Q75" s="33"/>
      <c r="R75" s="215">
        <v>61763000</v>
      </c>
      <c r="S75" s="33"/>
      <c r="T75" s="215">
        <v>61763000</v>
      </c>
      <c r="U75" s="33"/>
      <c r="V75" s="215"/>
      <c r="W75" s="33"/>
      <c r="X75" s="215">
        <v>0</v>
      </c>
      <c r="Y75" s="33"/>
      <c r="Z75" s="215">
        <v>456035000</v>
      </c>
      <c r="AA75" s="33"/>
      <c r="AB75" s="215">
        <v>456035000</v>
      </c>
      <c r="AC75" s="33"/>
      <c r="AD75" s="215">
        <f>[17]BS_PT!$Q$74</f>
        <v>0</v>
      </c>
      <c r="AE75" s="33"/>
      <c r="AF75" s="215">
        <v>0</v>
      </c>
      <c r="AG75" s="33"/>
      <c r="AH75" s="215">
        <v>0</v>
      </c>
      <c r="AI75" s="33"/>
      <c r="AJ75" s="215">
        <v>653282000</v>
      </c>
      <c r="AK75" s="33"/>
      <c r="AL75" s="215">
        <v>0</v>
      </c>
      <c r="AM75" s="33"/>
      <c r="AN75" s="215">
        <v>0</v>
      </c>
      <c r="AO75" s="33"/>
      <c r="AP75" s="215">
        <v>460000000</v>
      </c>
      <c r="AQ75" s="33"/>
      <c r="AR75" s="215">
        <v>4317000</v>
      </c>
      <c r="AS75" s="33"/>
      <c r="AT75" s="215">
        <v>0</v>
      </c>
      <c r="AU75" s="33"/>
      <c r="AV75" s="215">
        <v>0</v>
      </c>
      <c r="AW75" s="33"/>
      <c r="AX75" s="215">
        <v>0</v>
      </c>
      <c r="AY75" s="33"/>
      <c r="AZ75" s="337"/>
      <c r="BA75" s="33"/>
      <c r="BB75" s="215"/>
      <c r="BC75" s="33"/>
      <c r="BD75" s="215"/>
      <c r="BE75" s="33"/>
      <c r="BF75" s="215">
        <v>-53941000</v>
      </c>
      <c r="BG75" s="33"/>
      <c r="BH75" s="215">
        <v>0</v>
      </c>
      <c r="BI75" s="33"/>
      <c r="BJ75" s="215">
        <v>-43872000</v>
      </c>
      <c r="BK75" s="520"/>
      <c r="BL75" s="215">
        <v>-52078000</v>
      </c>
      <c r="BM75" s="520"/>
      <c r="BN75" s="215">
        <v>-76372000</v>
      </c>
      <c r="BO75" s="520"/>
      <c r="BP75" s="81" t="s">
        <v>880</v>
      </c>
      <c r="BQ75" s="33"/>
      <c r="BR75" s="33"/>
      <c r="BS75" s="98">
        <v>159325</v>
      </c>
      <c r="BT75" s="33"/>
      <c r="BU75" s="98">
        <v>0</v>
      </c>
      <c r="BV75" s="33"/>
      <c r="BW75" s="98">
        <v>0</v>
      </c>
      <c r="BX75" s="33"/>
      <c r="BY75" s="98">
        <v>281647.35943000001</v>
      </c>
      <c r="BZ75" s="33"/>
      <c r="CA75" s="98">
        <v>57170</v>
      </c>
      <c r="CB75" s="33"/>
      <c r="CC75" s="98" t="s">
        <v>180</v>
      </c>
      <c r="CD75" s="33"/>
      <c r="CE75" s="215" t="s">
        <v>180</v>
      </c>
      <c r="CF75" s="33"/>
      <c r="CG75" s="215">
        <v>61763000</v>
      </c>
      <c r="CH75" s="33"/>
      <c r="CI75" s="215">
        <v>-466577000</v>
      </c>
      <c r="CJ75" s="33"/>
      <c r="CK75" s="215">
        <v>-466577000</v>
      </c>
      <c r="CL75" s="33"/>
      <c r="CM75" s="215">
        <v>-466577000</v>
      </c>
      <c r="CN75" s="33"/>
      <c r="CO75" s="215">
        <v>-466577000</v>
      </c>
      <c r="CP75" s="33"/>
      <c r="CQ75" s="215">
        <v>-466577000</v>
      </c>
      <c r="CR75" s="33"/>
      <c r="CS75" s="215">
        <v>-466577000</v>
      </c>
      <c r="CT75" s="33"/>
      <c r="CU75" s="215">
        <f>AF75</f>
        <v>0</v>
      </c>
      <c r="CV75" s="33"/>
      <c r="CW75" s="215">
        <f>AH75</f>
        <v>0</v>
      </c>
      <c r="CX75" s="33"/>
      <c r="CY75" s="215">
        <f>AJ75</f>
        <v>653282000</v>
      </c>
      <c r="CZ75" s="33"/>
      <c r="DA75" s="215">
        <f>AL75</f>
        <v>0</v>
      </c>
      <c r="DB75" s="33"/>
      <c r="DC75" s="215">
        <f>AN75</f>
        <v>0</v>
      </c>
      <c r="DD75" s="33"/>
      <c r="DE75" s="215">
        <f>AP75</f>
        <v>460000000</v>
      </c>
      <c r="DF75" s="33"/>
      <c r="DG75" s="215">
        <f>+AR75</f>
        <v>4317000</v>
      </c>
      <c r="DH75" s="33"/>
      <c r="DI75" s="215">
        <f>+AT75</f>
        <v>0</v>
      </c>
      <c r="DJ75" s="33"/>
      <c r="DK75" s="215">
        <f>+AV75</f>
        <v>0</v>
      </c>
      <c r="DL75" s="33"/>
      <c r="DM75" s="215">
        <f>+AX75</f>
        <v>0</v>
      </c>
      <c r="DN75" s="33"/>
      <c r="DO75" s="337"/>
      <c r="DP75" s="33"/>
      <c r="DQ75" s="215">
        <f>+BB75</f>
        <v>0</v>
      </c>
      <c r="DR75" s="33"/>
      <c r="DS75" s="215">
        <f>+BD75</f>
        <v>0</v>
      </c>
      <c r="DT75" s="33"/>
      <c r="DU75" s="215">
        <f>+BF75</f>
        <v>-53941000</v>
      </c>
      <c r="DV75" s="33"/>
      <c r="DW75" s="215">
        <f>+BH75</f>
        <v>0</v>
      </c>
      <c r="DX75" s="33"/>
      <c r="DY75" s="215">
        <f>BJ75</f>
        <v>-43872000</v>
      </c>
      <c r="DZ75"/>
      <c r="EA75" s="215">
        <f>BL75</f>
        <v>-52078000</v>
      </c>
      <c r="EC75" s="215">
        <f>BN75</f>
        <v>-76372000</v>
      </c>
    </row>
    <row r="76" spans="1:133" ht="13.5" customHeight="1">
      <c r="A76" s="265" t="s">
        <v>881</v>
      </c>
      <c r="B76" s="33"/>
      <c r="C76" s="33"/>
      <c r="D76" s="266"/>
      <c r="E76" s="33"/>
      <c r="F76" s="266"/>
      <c r="G76" s="33"/>
      <c r="H76" s="266"/>
      <c r="I76" s="33"/>
      <c r="J76" s="267"/>
      <c r="K76" s="33"/>
      <c r="L76" s="267"/>
      <c r="M76" s="33"/>
      <c r="N76" s="267"/>
      <c r="O76" s="33"/>
      <c r="P76" s="268"/>
      <c r="Q76" s="33"/>
      <c r="R76" s="268"/>
      <c r="S76" s="33"/>
      <c r="T76" s="268">
        <v>0</v>
      </c>
      <c r="U76" s="33"/>
      <c r="V76" s="268">
        <v>-12937000</v>
      </c>
      <c r="W76" s="33"/>
      <c r="X76" s="268">
        <v>-9586000</v>
      </c>
      <c r="Y76" s="33"/>
      <c r="Z76" s="268">
        <v>-15298000</v>
      </c>
      <c r="AA76" s="33"/>
      <c r="AB76" s="268">
        <v>1157000</v>
      </c>
      <c r="AC76" s="33"/>
      <c r="AD76" s="268">
        <f>[17]BS_PT!$Q$75</f>
        <v>6429000</v>
      </c>
      <c r="AE76" s="33"/>
      <c r="AF76" s="268">
        <v>16603000</v>
      </c>
      <c r="AG76" s="33"/>
      <c r="AH76" s="268">
        <v>22463000</v>
      </c>
      <c r="AI76" s="33"/>
      <c r="AJ76" s="268">
        <v>22587000</v>
      </c>
      <c r="AK76" s="33"/>
      <c r="AL76" s="268">
        <v>21206000</v>
      </c>
      <c r="AM76" s="33"/>
      <c r="AN76" s="268">
        <v>22253000</v>
      </c>
      <c r="AO76" s="33"/>
      <c r="AP76" s="268">
        <v>10410000</v>
      </c>
      <c r="AQ76" s="33"/>
      <c r="AR76" s="268">
        <v>0</v>
      </c>
      <c r="AS76" s="33"/>
      <c r="AT76" s="268">
        <v>-17963000</v>
      </c>
      <c r="AU76" s="33"/>
      <c r="AV76" s="268">
        <v>-20440000</v>
      </c>
      <c r="AW76" s="33"/>
      <c r="AX76" s="268">
        <v>-42591000</v>
      </c>
      <c r="AY76" s="33"/>
      <c r="AZ76" s="338"/>
      <c r="BA76" s="33"/>
      <c r="BB76" s="268">
        <v>-40283000</v>
      </c>
      <c r="BC76" s="33"/>
      <c r="BD76" s="215">
        <v>-34038000</v>
      </c>
      <c r="BE76" s="33"/>
      <c r="BF76" s="215">
        <v>-29832000</v>
      </c>
      <c r="BG76" s="33"/>
      <c r="BH76" s="215">
        <v>-36555000</v>
      </c>
      <c r="BI76" s="33"/>
      <c r="BJ76" s="215">
        <v>-188276000</v>
      </c>
      <c r="BK76" s="520"/>
      <c r="BL76" s="215">
        <v>0</v>
      </c>
      <c r="BM76" s="520"/>
      <c r="BN76" s="215">
        <v>0</v>
      </c>
      <c r="BO76" s="520"/>
      <c r="BP76" s="265" t="s">
        <v>882</v>
      </c>
      <c r="BQ76" s="33"/>
      <c r="BR76" s="33"/>
      <c r="BS76" s="266"/>
      <c r="BT76" s="33"/>
      <c r="BU76" s="266"/>
      <c r="BV76" s="33"/>
      <c r="BW76" s="266"/>
      <c r="BX76" s="33"/>
      <c r="BY76" s="266"/>
      <c r="BZ76" s="33"/>
      <c r="CA76" s="266"/>
      <c r="CB76" s="33"/>
      <c r="CC76" s="266"/>
      <c r="CD76" s="33"/>
      <c r="CE76" s="268"/>
      <c r="CF76" s="33"/>
      <c r="CG76" s="268"/>
      <c r="CH76" s="33"/>
      <c r="CI76" s="268">
        <f>T76</f>
        <v>0</v>
      </c>
      <c r="CJ76" s="33"/>
      <c r="CK76" s="268">
        <f>V76</f>
        <v>-12937000</v>
      </c>
      <c r="CL76" s="33"/>
      <c r="CM76" s="268">
        <f>X76</f>
        <v>-9586000</v>
      </c>
      <c r="CN76" s="33"/>
      <c r="CO76" s="268">
        <f>Z76</f>
        <v>-15298000</v>
      </c>
      <c r="CP76" s="33"/>
      <c r="CQ76" s="268">
        <f>AB76</f>
        <v>1157000</v>
      </c>
      <c r="CR76" s="33"/>
      <c r="CS76" s="268">
        <f>AD76</f>
        <v>6429000</v>
      </c>
      <c r="CT76" s="33"/>
      <c r="CU76" s="268">
        <f>AF76</f>
        <v>16603000</v>
      </c>
      <c r="CV76" s="33"/>
      <c r="CW76" s="268">
        <f>AH76</f>
        <v>22463000</v>
      </c>
      <c r="CX76" s="33"/>
      <c r="CY76" s="268">
        <f>AJ76</f>
        <v>22587000</v>
      </c>
      <c r="CZ76" s="33"/>
      <c r="DA76" s="268">
        <f>AL76</f>
        <v>21206000</v>
      </c>
      <c r="DB76" s="33"/>
      <c r="DC76" s="268">
        <f>AN76</f>
        <v>22253000</v>
      </c>
      <c r="DD76" s="33"/>
      <c r="DE76" s="268">
        <f>AP76</f>
        <v>10410000</v>
      </c>
      <c r="DF76" s="33"/>
      <c r="DG76" s="268">
        <f>+AR76</f>
        <v>0</v>
      </c>
      <c r="DH76" s="33"/>
      <c r="DI76" s="268">
        <f>+AT76</f>
        <v>-17963000</v>
      </c>
      <c r="DJ76" s="33"/>
      <c r="DK76" s="268">
        <f>+AV76</f>
        <v>-20440000</v>
      </c>
      <c r="DL76" s="33"/>
      <c r="DM76" s="268">
        <f>+AX76</f>
        <v>-42591000</v>
      </c>
      <c r="DN76" s="33"/>
      <c r="DO76" s="338"/>
      <c r="DP76" s="33"/>
      <c r="DQ76" s="268">
        <f>+BB76</f>
        <v>-40283000</v>
      </c>
      <c r="DR76" s="33"/>
      <c r="DS76" s="268">
        <f>+BD76</f>
        <v>-34038000</v>
      </c>
      <c r="DT76" s="33"/>
      <c r="DU76" s="268">
        <f>+BF76</f>
        <v>-29832000</v>
      </c>
      <c r="DV76" s="33"/>
      <c r="DW76" s="268">
        <f>+BH76</f>
        <v>-36555000</v>
      </c>
      <c r="DX76" s="33"/>
      <c r="DY76" s="268">
        <f>BJ76</f>
        <v>-188276000</v>
      </c>
      <c r="DZ76"/>
      <c r="EA76" s="268">
        <f>BL76</f>
        <v>0</v>
      </c>
      <c r="EC76" s="268">
        <f>BN76</f>
        <v>0</v>
      </c>
    </row>
    <row r="77" spans="1:133" ht="13.5" customHeight="1">
      <c r="A77" s="81" t="s">
        <v>915</v>
      </c>
      <c r="B77" s="33"/>
      <c r="C77" s="33"/>
      <c r="D77" s="98"/>
      <c r="E77" s="33"/>
      <c r="F77" s="98"/>
      <c r="G77" s="33"/>
      <c r="H77" s="98"/>
      <c r="I77" s="33"/>
      <c r="J77" s="178"/>
      <c r="K77" s="33"/>
      <c r="L77" s="178"/>
      <c r="M77" s="33"/>
      <c r="N77" s="178"/>
      <c r="O77" s="33"/>
      <c r="P77" s="215"/>
      <c r="Q77" s="33"/>
      <c r="R77" s="215"/>
      <c r="S77" s="33"/>
      <c r="T77" s="215">
        <v>13307000</v>
      </c>
      <c r="U77" s="33"/>
      <c r="V77" s="215">
        <v>0</v>
      </c>
      <c r="W77" s="33"/>
      <c r="X77" s="215">
        <v>0</v>
      </c>
      <c r="Y77" s="33"/>
      <c r="Z77" s="215">
        <v>0</v>
      </c>
      <c r="AA77" s="33"/>
      <c r="AB77" s="215"/>
      <c r="AC77" s="33"/>
      <c r="AD77" s="215">
        <f>[17]BS_PT!$Q$74</f>
        <v>0</v>
      </c>
      <c r="AE77" s="33"/>
      <c r="AF77" s="215">
        <v>0</v>
      </c>
      <c r="AG77" s="33"/>
      <c r="AH77" s="215">
        <v>0</v>
      </c>
      <c r="AI77" s="33"/>
      <c r="AJ77" s="215"/>
      <c r="AK77" s="33"/>
      <c r="AL77" s="215">
        <v>0</v>
      </c>
      <c r="AM77" s="33"/>
      <c r="AN77" s="215">
        <v>0</v>
      </c>
      <c r="AO77" s="33"/>
      <c r="AP77" s="215">
        <v>0</v>
      </c>
      <c r="AQ77" s="33"/>
      <c r="AR77" s="215">
        <v>0</v>
      </c>
      <c r="AS77" s="33"/>
      <c r="AT77" s="215">
        <v>0</v>
      </c>
      <c r="AU77" s="33"/>
      <c r="AV77" s="215">
        <v>0</v>
      </c>
      <c r="AW77" s="33"/>
      <c r="AX77" s="215">
        <v>0</v>
      </c>
      <c r="AY77" s="33"/>
      <c r="AZ77" s="337"/>
      <c r="BA77" s="33"/>
      <c r="BB77" s="215"/>
      <c r="BC77" s="33"/>
      <c r="BD77" s="215"/>
      <c r="BE77" s="33"/>
      <c r="BF77" s="215">
        <v>0</v>
      </c>
      <c r="BG77" s="33"/>
      <c r="BH77" s="215">
        <v>0</v>
      </c>
      <c r="BI77" s="33"/>
      <c r="BJ77" s="215">
        <v>0</v>
      </c>
      <c r="BK77" s="520"/>
      <c r="BL77" s="215">
        <v>-487705000</v>
      </c>
      <c r="BM77" s="520"/>
      <c r="BN77" s="215">
        <v>0</v>
      </c>
      <c r="BO77" s="520"/>
      <c r="BP77" s="81" t="s">
        <v>884</v>
      </c>
      <c r="BQ77" s="33"/>
      <c r="BR77" s="33"/>
      <c r="BS77" s="98"/>
      <c r="BT77" s="33"/>
      <c r="BU77" s="98"/>
      <c r="BV77" s="33"/>
      <c r="BW77" s="98"/>
      <c r="BX77" s="33"/>
      <c r="BY77" s="98"/>
      <c r="BZ77" s="33"/>
      <c r="CA77" s="98"/>
      <c r="CB77" s="33"/>
      <c r="CC77" s="98"/>
      <c r="CD77" s="33"/>
      <c r="CE77" s="215"/>
      <c r="CF77" s="33"/>
      <c r="CG77" s="215"/>
      <c r="CH77" s="33"/>
      <c r="CI77" s="215">
        <f>T77</f>
        <v>13307000</v>
      </c>
      <c r="CJ77" s="33"/>
      <c r="CK77" s="215">
        <f>V77</f>
        <v>0</v>
      </c>
      <c r="CL77" s="33"/>
      <c r="CM77" s="215">
        <f>X77</f>
        <v>0</v>
      </c>
      <c r="CN77" s="33"/>
      <c r="CO77" s="215">
        <f>Z77</f>
        <v>0</v>
      </c>
      <c r="CP77" s="33"/>
      <c r="CQ77" s="215">
        <f>AB77</f>
        <v>0</v>
      </c>
      <c r="CR77" s="33"/>
      <c r="CS77" s="215">
        <f>AD77</f>
        <v>0</v>
      </c>
      <c r="CT77" s="33"/>
      <c r="CU77" s="215">
        <f>AF77</f>
        <v>0</v>
      </c>
      <c r="CV77" s="33"/>
      <c r="CW77" s="215">
        <f>AH77</f>
        <v>0</v>
      </c>
      <c r="CX77" s="33"/>
      <c r="CY77" s="215">
        <f>AJ77</f>
        <v>0</v>
      </c>
      <c r="CZ77" s="33"/>
      <c r="DA77" s="215">
        <f>AL77</f>
        <v>0</v>
      </c>
      <c r="DB77" s="33"/>
      <c r="DC77" s="215">
        <f>AN77</f>
        <v>0</v>
      </c>
      <c r="DD77" s="33"/>
      <c r="DE77" s="215">
        <f>AP77</f>
        <v>0</v>
      </c>
      <c r="DF77" s="33"/>
      <c r="DG77" s="215">
        <f>+AR77</f>
        <v>0</v>
      </c>
      <c r="DH77" s="33"/>
      <c r="DI77" s="215">
        <f>+AT77</f>
        <v>0</v>
      </c>
      <c r="DJ77" s="33"/>
      <c r="DK77" s="215">
        <f>+AV77</f>
        <v>0</v>
      </c>
      <c r="DL77" s="33"/>
      <c r="DM77" s="215">
        <f>+AX77</f>
        <v>0</v>
      </c>
      <c r="DN77" s="33"/>
      <c r="DO77" s="337"/>
      <c r="DP77" s="33"/>
      <c r="DQ77" s="215">
        <f>+BB77</f>
        <v>0</v>
      </c>
      <c r="DR77" s="33"/>
      <c r="DS77" s="215">
        <f>+BD77</f>
        <v>0</v>
      </c>
      <c r="DT77" s="33"/>
      <c r="DU77" s="215">
        <f>+BF77</f>
        <v>0</v>
      </c>
      <c r="DV77" s="33"/>
      <c r="DW77" s="215">
        <f>+BH77</f>
        <v>0</v>
      </c>
      <c r="DX77" s="33"/>
      <c r="DY77" s="215">
        <f>BJ77</f>
        <v>0</v>
      </c>
      <c r="DZ77"/>
      <c r="EA77" s="215">
        <f>BL77</f>
        <v>-487705000</v>
      </c>
      <c r="EC77" s="215">
        <f>BN77</f>
        <v>0</v>
      </c>
    </row>
    <row r="78" spans="1:133" ht="13.5" customHeight="1">
      <c r="A78" s="265" t="s">
        <v>916</v>
      </c>
      <c r="B78" s="33"/>
      <c r="C78" s="33"/>
      <c r="D78" s="266">
        <v>0</v>
      </c>
      <c r="E78" s="33"/>
      <c r="F78" s="266">
        <v>0</v>
      </c>
      <c r="G78" s="33"/>
      <c r="H78" s="266">
        <v>0</v>
      </c>
      <c r="I78" s="33"/>
      <c r="J78" s="267" t="s">
        <v>180</v>
      </c>
      <c r="K78" s="33"/>
      <c r="L78" s="267">
        <v>-4.0000000000000003E-5</v>
      </c>
      <c r="M78" s="33"/>
      <c r="N78" s="267">
        <v>-892</v>
      </c>
      <c r="O78" s="33"/>
      <c r="P78" s="268">
        <v>-892000</v>
      </c>
      <c r="Q78" s="33"/>
      <c r="R78" s="268">
        <v>-0.09</v>
      </c>
      <c r="S78" s="33"/>
      <c r="T78" s="268">
        <v>0</v>
      </c>
      <c r="U78" s="33"/>
      <c r="V78" s="268">
        <v>0</v>
      </c>
      <c r="W78" s="33"/>
      <c r="X78" s="268"/>
      <c r="Y78" s="33"/>
      <c r="Z78" s="268"/>
      <c r="AA78" s="33"/>
      <c r="AB78" s="268"/>
      <c r="AC78" s="33"/>
      <c r="AD78" s="268">
        <f>[17]BS_PT!$Q$53</f>
        <v>0</v>
      </c>
      <c r="AE78" s="33"/>
      <c r="AF78" s="268">
        <v>0</v>
      </c>
      <c r="AG78" s="33"/>
      <c r="AH78" s="268">
        <v>0</v>
      </c>
      <c r="AI78" s="33"/>
      <c r="AJ78" s="268"/>
      <c r="AK78" s="33"/>
      <c r="AL78" s="268">
        <v>0</v>
      </c>
      <c r="AM78" s="33"/>
      <c r="AN78" s="268"/>
      <c r="AO78" s="33"/>
      <c r="AP78" s="268">
        <v>0</v>
      </c>
      <c r="AQ78" s="33"/>
      <c r="AR78" s="268">
        <v>0</v>
      </c>
      <c r="AS78" s="33"/>
      <c r="AT78" s="268">
        <v>0</v>
      </c>
      <c r="AU78" s="33"/>
      <c r="AV78" s="268">
        <v>0</v>
      </c>
      <c r="AW78" s="33"/>
      <c r="AX78" s="268">
        <v>0</v>
      </c>
      <c r="AY78" s="33"/>
      <c r="AZ78" s="338"/>
      <c r="BA78" s="33"/>
      <c r="BB78" s="268">
        <v>-156050000</v>
      </c>
      <c r="BC78" s="33"/>
      <c r="BD78" s="268">
        <v>0</v>
      </c>
      <c r="BE78" s="33"/>
      <c r="BF78" s="268">
        <v>0</v>
      </c>
      <c r="BG78" s="33"/>
      <c r="BH78" s="268">
        <v>0</v>
      </c>
      <c r="BI78" s="33"/>
      <c r="BJ78" s="268">
        <v>0</v>
      </c>
      <c r="BK78" s="520"/>
      <c r="BL78" s="268">
        <v>0</v>
      </c>
      <c r="BM78" s="520"/>
      <c r="BN78" s="268">
        <v>0</v>
      </c>
      <c r="BO78" s="520"/>
      <c r="BP78" s="265" t="s">
        <v>917</v>
      </c>
      <c r="BQ78" s="33"/>
      <c r="BR78" s="33"/>
      <c r="BS78" s="266">
        <v>0</v>
      </c>
      <c r="BT78" s="33"/>
      <c r="BU78" s="266">
        <v>0</v>
      </c>
      <c r="BV78" s="33"/>
      <c r="BW78" s="266">
        <v>0</v>
      </c>
      <c r="BX78" s="33"/>
      <c r="BY78" s="266" t="s">
        <v>180</v>
      </c>
      <c r="BZ78" s="33"/>
      <c r="CA78" s="266">
        <v>-4.0000000000000003E-5</v>
      </c>
      <c r="CB78" s="33"/>
      <c r="CC78" s="266">
        <v>-892</v>
      </c>
      <c r="CD78" s="33"/>
      <c r="CE78" s="268">
        <v>-892000</v>
      </c>
      <c r="CF78" s="33"/>
      <c r="CG78" s="268">
        <v>-0.09</v>
      </c>
      <c r="CH78" s="33"/>
      <c r="CI78" s="268">
        <f>T78</f>
        <v>0</v>
      </c>
      <c r="CJ78" s="33"/>
      <c r="CK78" s="268">
        <f>V78</f>
        <v>0</v>
      </c>
      <c r="CL78" s="33"/>
      <c r="CM78" s="268">
        <f>X78</f>
        <v>0</v>
      </c>
      <c r="CN78" s="33"/>
      <c r="CO78" s="268">
        <f>Z78</f>
        <v>0</v>
      </c>
      <c r="CP78" s="33"/>
      <c r="CQ78" s="268">
        <f>AB78</f>
        <v>0</v>
      </c>
      <c r="CR78" s="33"/>
      <c r="CS78" s="268">
        <f>AD78</f>
        <v>0</v>
      </c>
      <c r="CT78" s="33"/>
      <c r="CU78" s="268">
        <f>AF78</f>
        <v>0</v>
      </c>
      <c r="CV78" s="33"/>
      <c r="CW78" s="268">
        <f>AH78</f>
        <v>0</v>
      </c>
      <c r="CX78" s="33"/>
      <c r="CY78" s="268">
        <f>AJ78</f>
        <v>0</v>
      </c>
      <c r="CZ78" s="33"/>
      <c r="DA78" s="268">
        <f>AL78</f>
        <v>0</v>
      </c>
      <c r="DB78" s="33"/>
      <c r="DC78" s="268">
        <f>AN78</f>
        <v>0</v>
      </c>
      <c r="DD78" s="33"/>
      <c r="DE78" s="268">
        <f>AP78</f>
        <v>0</v>
      </c>
      <c r="DF78" s="33"/>
      <c r="DG78" s="268">
        <f>+AR78</f>
        <v>0</v>
      </c>
      <c r="DH78" s="33"/>
      <c r="DI78" s="268">
        <f>+AT78</f>
        <v>0</v>
      </c>
      <c r="DJ78" s="33"/>
      <c r="DK78" s="268">
        <f>+AV78</f>
        <v>0</v>
      </c>
      <c r="DL78" s="33"/>
      <c r="DM78" s="268">
        <f>+AX78</f>
        <v>0</v>
      </c>
      <c r="DN78" s="33"/>
      <c r="DO78" s="338"/>
      <c r="DP78" s="33"/>
      <c r="DQ78" s="268">
        <f>+BB78</f>
        <v>-156050000</v>
      </c>
      <c r="DR78" s="33"/>
      <c r="DS78" s="268">
        <f>+BD78</f>
        <v>0</v>
      </c>
      <c r="DT78" s="33"/>
      <c r="DU78" s="268">
        <f>+BF78</f>
        <v>0</v>
      </c>
      <c r="DV78" s="33"/>
      <c r="DW78" s="268">
        <f>+BH78</f>
        <v>0</v>
      </c>
      <c r="DX78" s="33"/>
      <c r="DY78" s="268">
        <f>BJ78</f>
        <v>0</v>
      </c>
      <c r="DZ78"/>
      <c r="EA78" s="268">
        <f>BL78</f>
        <v>0</v>
      </c>
      <c r="EC78" s="268">
        <f>BN78</f>
        <v>0</v>
      </c>
    </row>
    <row r="79" spans="1:133" ht="13.5" customHeight="1">
      <c r="A79" s="81" t="s">
        <v>918</v>
      </c>
      <c r="B79" s="33"/>
      <c r="C79" s="33"/>
      <c r="D79" s="98">
        <v>217277</v>
      </c>
      <c r="E79" s="33"/>
      <c r="F79" s="98">
        <v>476528</v>
      </c>
      <c r="G79" s="33"/>
      <c r="H79" s="98">
        <v>744246.554</v>
      </c>
      <c r="I79" s="33"/>
      <c r="J79" s="178">
        <v>4572051.0395299997</v>
      </c>
      <c r="K79" s="33"/>
      <c r="L79" s="178">
        <v>159581.63694</v>
      </c>
      <c r="M79" s="33"/>
      <c r="N79" s="178">
        <v>466778</v>
      </c>
      <c r="O79" s="33"/>
      <c r="P79" s="215">
        <v>824389000</v>
      </c>
      <c r="Q79" s="33"/>
      <c r="R79" s="215">
        <v>0</v>
      </c>
      <c r="S79" s="33"/>
      <c r="T79" s="215">
        <v>364187000</v>
      </c>
      <c r="U79" s="33"/>
      <c r="V79" s="215">
        <v>802035000</v>
      </c>
      <c r="W79" s="33"/>
      <c r="X79" s="215">
        <v>1433949000</v>
      </c>
      <c r="Y79" s="33"/>
      <c r="Z79" s="215"/>
      <c r="AA79" s="33"/>
      <c r="AB79" s="215">
        <v>555852000</v>
      </c>
      <c r="AC79" s="33"/>
      <c r="AD79" s="215">
        <f>[17]BS_PT!$Q$79</f>
        <v>1253747000</v>
      </c>
      <c r="AE79" s="33"/>
      <c r="AF79" s="215">
        <v>1790636000</v>
      </c>
      <c r="AG79" s="33"/>
      <c r="AH79" s="215">
        <v>2213713757.1299996</v>
      </c>
      <c r="AI79" s="33"/>
      <c r="AJ79" s="215">
        <v>559923000</v>
      </c>
      <c r="AK79" s="33"/>
      <c r="AL79" s="215">
        <v>1123945000</v>
      </c>
      <c r="AM79" s="33"/>
      <c r="AN79" s="215">
        <v>1426399000</v>
      </c>
      <c r="AO79" s="33"/>
      <c r="AP79" s="215">
        <v>0</v>
      </c>
      <c r="AQ79" s="33"/>
      <c r="AR79" s="215">
        <v>386772000</v>
      </c>
      <c r="AS79" s="33"/>
      <c r="AT79" s="215">
        <v>607198000</v>
      </c>
      <c r="AU79" s="33"/>
      <c r="AV79" s="215">
        <v>886140000</v>
      </c>
      <c r="AW79" s="33"/>
      <c r="AX79" s="215">
        <v>0</v>
      </c>
      <c r="AY79" s="33"/>
      <c r="AZ79" s="337"/>
      <c r="BA79" s="33"/>
      <c r="BB79" s="215">
        <v>777839000</v>
      </c>
      <c r="BC79" s="33"/>
      <c r="BD79" s="215">
        <v>1187121000</v>
      </c>
      <c r="BE79" s="33"/>
      <c r="BF79" s="215"/>
      <c r="BG79" s="33"/>
      <c r="BH79" s="215">
        <v>365161000</v>
      </c>
      <c r="BI79" s="33"/>
      <c r="BJ79" s="215">
        <v>875180000</v>
      </c>
      <c r="BK79" s="520"/>
      <c r="BL79" s="215">
        <v>1215786000</v>
      </c>
      <c r="BM79" s="520"/>
      <c r="BN79" s="215">
        <v>0</v>
      </c>
      <c r="BO79" s="520"/>
      <c r="BP79" s="81" t="s">
        <v>890</v>
      </c>
      <c r="BQ79" s="33"/>
      <c r="BR79" s="33"/>
      <c r="BS79" s="98">
        <v>217277</v>
      </c>
      <c r="BT79" s="33"/>
      <c r="BU79" s="98">
        <v>476528</v>
      </c>
      <c r="BV79" s="33"/>
      <c r="BW79" s="98">
        <v>744246.554</v>
      </c>
      <c r="BX79" s="33"/>
      <c r="BY79" s="98">
        <v>0</v>
      </c>
      <c r="BZ79" s="33"/>
      <c r="CA79" s="98">
        <v>159581.63694</v>
      </c>
      <c r="CB79" s="33"/>
      <c r="CC79" s="98">
        <v>466778</v>
      </c>
      <c r="CD79" s="33"/>
      <c r="CE79" s="215">
        <v>824389000</v>
      </c>
      <c r="CF79" s="33"/>
      <c r="CG79" s="215">
        <v>0</v>
      </c>
      <c r="CH79" s="33"/>
      <c r="CI79" s="215">
        <f>T79</f>
        <v>364187000</v>
      </c>
      <c r="CJ79" s="33"/>
      <c r="CK79" s="215">
        <f>V79</f>
        <v>802035000</v>
      </c>
      <c r="CL79" s="33"/>
      <c r="CM79" s="215">
        <f>X79</f>
        <v>1433949000</v>
      </c>
      <c r="CN79" s="33"/>
      <c r="CO79" s="215">
        <f>Z79</f>
        <v>0</v>
      </c>
      <c r="CP79" s="33"/>
      <c r="CQ79" s="215">
        <f>AB79</f>
        <v>555852000</v>
      </c>
      <c r="CR79" s="33"/>
      <c r="CS79" s="215">
        <f>AD79</f>
        <v>1253747000</v>
      </c>
      <c r="CT79" s="33"/>
      <c r="CU79" s="215">
        <f>AF79</f>
        <v>1790636000</v>
      </c>
      <c r="CV79" s="33"/>
      <c r="CW79" s="215">
        <f>AH79</f>
        <v>2213713757.1299996</v>
      </c>
      <c r="CX79" s="33"/>
      <c r="CY79" s="215">
        <f>AJ79</f>
        <v>559923000</v>
      </c>
      <c r="CZ79" s="33"/>
      <c r="DA79" s="215">
        <f>AL79</f>
        <v>1123945000</v>
      </c>
      <c r="DB79" s="33"/>
      <c r="DC79" s="215">
        <f>AN79</f>
        <v>1426399000</v>
      </c>
      <c r="DD79" s="33"/>
      <c r="DE79" s="215">
        <f>AP79</f>
        <v>0</v>
      </c>
      <c r="DF79" s="33"/>
      <c r="DG79" s="215">
        <f>+AR79</f>
        <v>386772000</v>
      </c>
      <c r="DH79" s="33"/>
      <c r="DI79" s="215">
        <f>+AT79</f>
        <v>607198000</v>
      </c>
      <c r="DJ79" s="33"/>
      <c r="DK79" s="215">
        <f>+AV79</f>
        <v>886140000</v>
      </c>
      <c r="DL79" s="33"/>
      <c r="DM79" s="215">
        <f>+AX79</f>
        <v>0</v>
      </c>
      <c r="DN79" s="33"/>
      <c r="DO79" s="337"/>
      <c r="DP79" s="33"/>
      <c r="DQ79" s="215">
        <f>+BB79</f>
        <v>777839000</v>
      </c>
      <c r="DR79" s="33"/>
      <c r="DS79" s="215">
        <f>+BD79</f>
        <v>1187121000</v>
      </c>
      <c r="DT79" s="33"/>
      <c r="DU79" s="215">
        <f>+BF79</f>
        <v>0</v>
      </c>
      <c r="DV79" s="33"/>
      <c r="DW79" s="215">
        <f>+BH79</f>
        <v>365161000</v>
      </c>
      <c r="DX79" s="33"/>
      <c r="DY79" s="215">
        <f>BJ79</f>
        <v>875180000</v>
      </c>
      <c r="DZ79"/>
      <c r="EA79" s="215">
        <f>BL79</f>
        <v>1215786000</v>
      </c>
      <c r="EC79" s="215">
        <f>BN79</f>
        <v>0</v>
      </c>
    </row>
    <row r="80" spans="1:133" ht="13.5" customHeight="1">
      <c r="A80" s="127" t="s">
        <v>891</v>
      </c>
      <c r="B80" s="33"/>
      <c r="C80" s="33"/>
      <c r="D80" s="128"/>
      <c r="E80" s="33"/>
      <c r="F80" s="128"/>
      <c r="G80" s="33"/>
      <c r="H80" s="128"/>
      <c r="I80" s="33"/>
      <c r="J80" s="270"/>
      <c r="K80" s="33"/>
      <c r="L80" s="270"/>
      <c r="M80" s="33"/>
      <c r="N80" s="270">
        <v>4884021</v>
      </c>
      <c r="O80" s="33"/>
      <c r="P80" s="271">
        <v>4997130000</v>
      </c>
      <c r="Q80" s="33"/>
      <c r="R80" s="271">
        <v>4926795000</v>
      </c>
      <c r="S80" s="33"/>
      <c r="T80" s="271">
        <v>5304289000</v>
      </c>
      <c r="U80" s="33"/>
      <c r="V80" s="271">
        <v>5412412000</v>
      </c>
      <c r="W80" s="33"/>
      <c r="X80" s="271">
        <v>5768370000</v>
      </c>
      <c r="Y80" s="33"/>
      <c r="Z80" s="271">
        <v>6025903000</v>
      </c>
      <c r="AA80" s="33"/>
      <c r="AB80" s="271">
        <v>6598211000</v>
      </c>
      <c r="AC80" s="33"/>
      <c r="AD80" s="271">
        <f>[17]BS_PT!$Q$80</f>
        <v>6378766000</v>
      </c>
      <c r="AE80" s="33"/>
      <c r="AF80" s="271">
        <v>6925829000</v>
      </c>
      <c r="AG80" s="33"/>
      <c r="AH80" s="271">
        <v>6684756000</v>
      </c>
      <c r="AI80" s="33"/>
      <c r="AJ80" s="271">
        <v>7244803000</v>
      </c>
      <c r="AK80" s="33"/>
      <c r="AL80" s="271">
        <v>7154162000</v>
      </c>
      <c r="AM80" s="33"/>
      <c r="AN80" s="271">
        <v>6950930000</v>
      </c>
      <c r="AO80" s="33"/>
      <c r="AP80" s="271">
        <f>SUM(AP70:AP79)</f>
        <v>6570476000</v>
      </c>
      <c r="AQ80" s="33"/>
      <c r="AR80" s="271">
        <f>SUM(AR70:AR79)</f>
        <v>6491155000</v>
      </c>
      <c r="AS80" s="33"/>
      <c r="AT80" s="271">
        <v>6689301000</v>
      </c>
      <c r="AU80" s="33"/>
      <c r="AV80" s="271">
        <f>SUM(AV70:AV79)</f>
        <v>6652326000</v>
      </c>
      <c r="AW80" s="33"/>
      <c r="AX80" s="271">
        <v>6679310000</v>
      </c>
      <c r="AY80" s="33"/>
      <c r="AZ80" s="343"/>
      <c r="BA80" s="33"/>
      <c r="BB80" s="271">
        <v>6768231000</v>
      </c>
      <c r="BC80" s="33"/>
      <c r="BD80" s="271">
        <v>6960480000</v>
      </c>
      <c r="BE80" s="33"/>
      <c r="BF80" s="271">
        <v>6939504000</v>
      </c>
      <c r="BG80" s="33"/>
      <c r="BH80" s="271">
        <v>7297942000</v>
      </c>
      <c r="BI80" s="33"/>
      <c r="BJ80" s="271">
        <v>7612368000</v>
      </c>
      <c r="BK80" s="308"/>
      <c r="BL80" s="271">
        <v>7645339000</v>
      </c>
      <c r="BM80" s="308"/>
      <c r="BN80" s="271">
        <v>7608982000</v>
      </c>
      <c r="BO80" s="308"/>
      <c r="BP80" s="127" t="s">
        <v>892</v>
      </c>
      <c r="BQ80" s="33"/>
      <c r="BR80" s="33"/>
      <c r="BS80" s="128">
        <v>4564829</v>
      </c>
      <c r="BT80" s="33"/>
      <c r="BU80" s="128">
        <v>4410910</v>
      </c>
      <c r="BV80" s="33"/>
      <c r="BW80" s="128">
        <v>4514279.5930000003</v>
      </c>
      <c r="BX80" s="33"/>
      <c r="BY80" s="128">
        <v>4572051.03945</v>
      </c>
      <c r="BZ80" s="33"/>
      <c r="CA80" s="128">
        <v>4731632.4995999997</v>
      </c>
      <c r="CB80" s="33"/>
      <c r="CC80" s="128">
        <v>4884021</v>
      </c>
      <c r="CD80" s="33"/>
      <c r="CE80" s="271">
        <v>4997130000</v>
      </c>
      <c r="CF80" s="33"/>
      <c r="CG80" s="271">
        <v>4926795000</v>
      </c>
      <c r="CH80" s="33"/>
      <c r="CI80" s="271">
        <f>T80</f>
        <v>5304289000</v>
      </c>
      <c r="CJ80" s="33"/>
      <c r="CK80" s="271">
        <f>V80</f>
        <v>5412412000</v>
      </c>
      <c r="CL80" s="33"/>
      <c r="CM80" s="271">
        <f>X80</f>
        <v>5768370000</v>
      </c>
      <c r="CN80" s="33"/>
      <c r="CO80" s="271">
        <f>Z80</f>
        <v>6025903000</v>
      </c>
      <c r="CP80" s="33"/>
      <c r="CQ80" s="271">
        <f>AB80</f>
        <v>6598211000</v>
      </c>
      <c r="CR80" s="33"/>
      <c r="CS80" s="271">
        <f>AD80</f>
        <v>6378766000</v>
      </c>
      <c r="CT80" s="33"/>
      <c r="CU80" s="271">
        <f>AF80</f>
        <v>6925829000</v>
      </c>
      <c r="CV80" s="33"/>
      <c r="CW80" s="271">
        <f>AH80</f>
        <v>6684756000</v>
      </c>
      <c r="CX80" s="33"/>
      <c r="CY80" s="271">
        <f>AJ80</f>
        <v>7244803000</v>
      </c>
      <c r="CZ80" s="33"/>
      <c r="DA80" s="271">
        <f>AL80</f>
        <v>7154162000</v>
      </c>
      <c r="DB80" s="33"/>
      <c r="DC80" s="271">
        <f>AN80</f>
        <v>6950930000</v>
      </c>
      <c r="DD80" s="33"/>
      <c r="DE80" s="271">
        <f>AP80</f>
        <v>6570476000</v>
      </c>
      <c r="DF80" s="33"/>
      <c r="DG80" s="271">
        <f>+AR80</f>
        <v>6491155000</v>
      </c>
      <c r="DH80" s="33"/>
      <c r="DI80" s="271">
        <f>+AT80</f>
        <v>6689301000</v>
      </c>
      <c r="DJ80" s="33"/>
      <c r="DK80" s="271">
        <f>+AV80</f>
        <v>6652326000</v>
      </c>
      <c r="DL80" s="33"/>
      <c r="DM80" s="271">
        <f>+AX80</f>
        <v>6679310000</v>
      </c>
      <c r="DN80" s="33"/>
      <c r="DO80" s="343"/>
      <c r="DP80" s="33"/>
      <c r="DQ80" s="271">
        <f>+BB80</f>
        <v>6768231000</v>
      </c>
      <c r="DR80" s="33"/>
      <c r="DS80" s="271">
        <f>+BD80</f>
        <v>6960480000</v>
      </c>
      <c r="DT80" s="33"/>
      <c r="DU80" s="271">
        <f>+BF80</f>
        <v>6939504000</v>
      </c>
      <c r="DV80" s="33"/>
      <c r="DW80" s="271">
        <f>+BH80</f>
        <v>7297942000</v>
      </c>
      <c r="DX80" s="33"/>
      <c r="DY80" s="271">
        <f>BJ80</f>
        <v>7612368000</v>
      </c>
      <c r="DZ80"/>
      <c r="EA80" s="271">
        <f>BL80</f>
        <v>7645339000</v>
      </c>
      <c r="EC80" s="271">
        <f>BN80</f>
        <v>7608982000</v>
      </c>
    </row>
    <row r="81" spans="1:133" ht="14.25" customHeight="1">
      <c r="A81" s="79" t="s">
        <v>687</v>
      </c>
      <c r="B81" s="33"/>
      <c r="C81" s="33"/>
      <c r="D81" s="98"/>
      <c r="E81" s="33"/>
      <c r="F81" s="98"/>
      <c r="G81" s="33"/>
      <c r="H81" s="98"/>
      <c r="I81" s="33"/>
      <c r="J81" s="178"/>
      <c r="K81" s="33"/>
      <c r="L81" s="178"/>
      <c r="M81" s="33"/>
      <c r="N81" s="178">
        <v>22024</v>
      </c>
      <c r="O81" s="33"/>
      <c r="P81" s="204">
        <v>0</v>
      </c>
      <c r="Q81" s="33"/>
      <c r="R81" s="204">
        <v>0</v>
      </c>
      <c r="S81" s="33"/>
      <c r="T81" s="204">
        <v>0</v>
      </c>
      <c r="U81" s="33"/>
      <c r="V81" s="204"/>
      <c r="W81" s="33"/>
      <c r="X81" s="204"/>
      <c r="Y81" s="33"/>
      <c r="Z81" s="204"/>
      <c r="AA81" s="33"/>
      <c r="AB81" s="204"/>
      <c r="AC81" s="33"/>
      <c r="AD81" s="215">
        <f>[17]BS_PT!$Q$74</f>
        <v>0</v>
      </c>
      <c r="AE81" s="33"/>
      <c r="AF81" s="215">
        <v>0</v>
      </c>
      <c r="AG81" s="33"/>
      <c r="AH81" s="215">
        <v>0</v>
      </c>
      <c r="AI81" s="33"/>
      <c r="AJ81" s="215">
        <v>0</v>
      </c>
      <c r="AK81" s="33"/>
      <c r="AL81" s="215"/>
      <c r="AM81" s="33"/>
      <c r="AN81" s="215"/>
      <c r="AO81" s="33"/>
      <c r="AP81" s="215"/>
      <c r="AQ81" s="33"/>
      <c r="AR81" s="215">
        <v>0</v>
      </c>
      <c r="AS81" s="33"/>
      <c r="AT81" s="215"/>
      <c r="AU81" s="33"/>
      <c r="AV81" s="215"/>
      <c r="AW81" s="33"/>
      <c r="AX81" s="215"/>
      <c r="AY81" s="33"/>
      <c r="AZ81" s="353"/>
      <c r="BA81" s="33"/>
      <c r="BB81" s="215"/>
      <c r="BC81" s="33"/>
      <c r="BD81" s="215"/>
      <c r="BE81" s="33"/>
      <c r="BF81" s="215"/>
      <c r="BG81" s="33"/>
      <c r="BH81" s="215"/>
      <c r="BI81" s="33"/>
      <c r="BJ81" s="215"/>
      <c r="BK81" s="520"/>
      <c r="BL81" s="215"/>
      <c r="BM81" s="520"/>
      <c r="BN81" s="215"/>
      <c r="BO81" s="520"/>
      <c r="BP81" s="79" t="s">
        <v>893</v>
      </c>
      <c r="BQ81" s="33"/>
      <c r="BR81" s="33"/>
      <c r="BS81" s="98"/>
      <c r="BT81" s="33"/>
      <c r="BU81" s="98"/>
      <c r="BV81" s="33"/>
      <c r="BW81" s="98"/>
      <c r="BX81" s="33"/>
      <c r="BY81" s="98"/>
      <c r="BZ81" s="33"/>
      <c r="CA81" s="98"/>
      <c r="CB81" s="33"/>
      <c r="CC81" s="98">
        <v>22024</v>
      </c>
      <c r="CD81" s="33"/>
      <c r="CE81" s="214"/>
      <c r="CF81" s="33"/>
      <c r="CG81" s="214">
        <v>0</v>
      </c>
      <c r="CH81" s="33"/>
      <c r="CI81" s="214">
        <f>T81</f>
        <v>0</v>
      </c>
      <c r="CJ81" s="33"/>
      <c r="CK81" s="214">
        <f>V81</f>
        <v>0</v>
      </c>
      <c r="CL81" s="33"/>
      <c r="CM81" s="214">
        <f>X81</f>
        <v>0</v>
      </c>
      <c r="CN81" s="33"/>
      <c r="CO81" s="204">
        <f>Z81</f>
        <v>0</v>
      </c>
      <c r="CP81" s="33"/>
      <c r="CQ81" s="204">
        <f>AB81</f>
        <v>0</v>
      </c>
      <c r="CR81" s="33"/>
      <c r="CS81" s="204">
        <f>AD81</f>
        <v>0</v>
      </c>
      <c r="CT81" s="33"/>
      <c r="CU81" s="204">
        <f>AF81</f>
        <v>0</v>
      </c>
      <c r="CV81" s="33"/>
      <c r="CW81" s="204">
        <f>AH81</f>
        <v>0</v>
      </c>
      <c r="CX81" s="33"/>
      <c r="CY81" s="204">
        <f>AJ81</f>
        <v>0</v>
      </c>
      <c r="CZ81" s="33"/>
      <c r="DA81" s="204">
        <f>AL81</f>
        <v>0</v>
      </c>
      <c r="DB81" s="33"/>
      <c r="DC81" s="204">
        <f>AN81</f>
        <v>0</v>
      </c>
      <c r="DD81" s="33"/>
      <c r="DE81" s="204">
        <f>AP81</f>
        <v>0</v>
      </c>
      <c r="DF81" s="33"/>
      <c r="DG81" s="204">
        <f>+AR81</f>
        <v>0</v>
      </c>
      <c r="DH81" s="33"/>
      <c r="DI81" s="204">
        <f>+AT81</f>
        <v>0</v>
      </c>
      <c r="DJ81" s="33"/>
      <c r="DK81" s="204">
        <f>+AV81</f>
        <v>0</v>
      </c>
      <c r="DL81" s="33"/>
      <c r="DM81" s="204">
        <f>+AX81</f>
        <v>0</v>
      </c>
      <c r="DN81" s="33"/>
      <c r="DO81" s="353"/>
      <c r="DP81" s="33"/>
      <c r="DQ81" s="204">
        <f>+BB81</f>
        <v>0</v>
      </c>
      <c r="DR81" s="33"/>
      <c r="DS81" s="204">
        <f>+BD81</f>
        <v>0</v>
      </c>
      <c r="DT81" s="33"/>
      <c r="DU81" s="204">
        <f>+BF81</f>
        <v>0</v>
      </c>
      <c r="DV81" s="33"/>
      <c r="DW81" s="204">
        <f>+BH81</f>
        <v>0</v>
      </c>
      <c r="DX81" s="33"/>
      <c r="DY81" s="204">
        <f>BJ81</f>
        <v>0</v>
      </c>
      <c r="DZ81"/>
      <c r="EA81" s="204">
        <f>BL81</f>
        <v>0</v>
      </c>
      <c r="EC81" s="204">
        <f>BN81</f>
        <v>0</v>
      </c>
    </row>
    <row r="82" spans="1:133" ht="13.5" customHeight="1">
      <c r="A82" s="127" t="s">
        <v>894</v>
      </c>
      <c r="B82" s="33"/>
      <c r="C82" s="33"/>
      <c r="D82" s="128">
        <v>4564829</v>
      </c>
      <c r="E82" s="33"/>
      <c r="F82" s="128">
        <v>4410910</v>
      </c>
      <c r="G82" s="33"/>
      <c r="H82" s="128">
        <v>4514279.5930000003</v>
      </c>
      <c r="I82" s="33"/>
      <c r="J82" s="270">
        <v>4572051.0395299997</v>
      </c>
      <c r="K82" s="33"/>
      <c r="L82" s="270">
        <v>4731632.4995999997</v>
      </c>
      <c r="M82" s="33"/>
      <c r="N82" s="270">
        <v>4906045</v>
      </c>
      <c r="O82" s="33"/>
      <c r="P82" s="271">
        <v>4997130000</v>
      </c>
      <c r="Q82" s="33"/>
      <c r="R82" s="271">
        <v>4926795000</v>
      </c>
      <c r="S82" s="33"/>
      <c r="T82" s="271">
        <v>5304289000</v>
      </c>
      <c r="U82" s="33"/>
      <c r="V82" s="271">
        <v>5412412000</v>
      </c>
      <c r="W82" s="33"/>
      <c r="X82" s="271">
        <v>5768370000</v>
      </c>
      <c r="Y82" s="33"/>
      <c r="Z82" s="271">
        <v>6025903000</v>
      </c>
      <c r="AA82" s="33"/>
      <c r="AB82" s="271">
        <v>6598211000</v>
      </c>
      <c r="AC82" s="33"/>
      <c r="AD82" s="271">
        <f>[17]BS_PT!$Q$82</f>
        <v>6378766000</v>
      </c>
      <c r="AE82" s="33"/>
      <c r="AF82" s="271">
        <v>6925829000</v>
      </c>
      <c r="AG82" s="33"/>
      <c r="AH82" s="271">
        <v>6684756000</v>
      </c>
      <c r="AI82" s="33"/>
      <c r="AJ82" s="271">
        <v>7244803000</v>
      </c>
      <c r="AK82" s="33"/>
      <c r="AL82" s="271">
        <v>7154162000</v>
      </c>
      <c r="AM82" s="33"/>
      <c r="AN82" s="271">
        <v>6950930000</v>
      </c>
      <c r="AO82" s="33"/>
      <c r="AP82" s="271">
        <v>6570476000</v>
      </c>
      <c r="AQ82" s="33"/>
      <c r="AR82" s="271">
        <f>+AR80+AR81</f>
        <v>6491155000</v>
      </c>
      <c r="AS82" s="33"/>
      <c r="AT82" s="271">
        <v>6689301000</v>
      </c>
      <c r="AU82" s="33"/>
      <c r="AV82" s="271">
        <f>AV80</f>
        <v>6652326000</v>
      </c>
      <c r="AW82" s="33"/>
      <c r="AX82" s="271">
        <v>6679310000</v>
      </c>
      <c r="AY82" s="33"/>
      <c r="AZ82" s="343"/>
      <c r="BA82" s="33"/>
      <c r="BB82" s="271">
        <v>6768231000</v>
      </c>
      <c r="BC82" s="33"/>
      <c r="BD82" s="271">
        <v>6960480000</v>
      </c>
      <c r="BE82" s="33"/>
      <c r="BF82" s="271">
        <v>6939504000</v>
      </c>
      <c r="BG82" s="33"/>
      <c r="BH82" s="271">
        <v>7297942000</v>
      </c>
      <c r="BI82" s="33"/>
      <c r="BJ82" s="271">
        <v>7612368000</v>
      </c>
      <c r="BK82" s="308"/>
      <c r="BL82" s="271">
        <v>7645339000</v>
      </c>
      <c r="BM82" s="308"/>
      <c r="BN82" s="271">
        <v>7608982000</v>
      </c>
      <c r="BO82" s="308"/>
      <c r="BP82" s="127" t="s">
        <v>895</v>
      </c>
      <c r="BQ82" s="33"/>
      <c r="BR82" s="33"/>
      <c r="BS82" s="128">
        <v>4564829</v>
      </c>
      <c r="BT82" s="33"/>
      <c r="BU82" s="128">
        <v>4410910</v>
      </c>
      <c r="BV82" s="33"/>
      <c r="BW82" s="128">
        <v>4514279.5930000003</v>
      </c>
      <c r="BX82" s="33"/>
      <c r="BY82" s="128">
        <v>4572051.0395299997</v>
      </c>
      <c r="BZ82" s="33"/>
      <c r="CA82" s="128">
        <v>4731632.4995999997</v>
      </c>
      <c r="CB82" s="33"/>
      <c r="CC82" s="128">
        <v>4906045</v>
      </c>
      <c r="CD82" s="33"/>
      <c r="CE82" s="271">
        <v>4997130000</v>
      </c>
      <c r="CF82" s="33"/>
      <c r="CG82" s="271">
        <v>4926795000</v>
      </c>
      <c r="CH82" s="33"/>
      <c r="CI82" s="271">
        <f>T82</f>
        <v>5304289000</v>
      </c>
      <c r="CJ82" s="33"/>
      <c r="CK82" s="271">
        <f>V82</f>
        <v>5412412000</v>
      </c>
      <c r="CL82" s="33"/>
      <c r="CM82" s="271">
        <f>X82</f>
        <v>5768370000</v>
      </c>
      <c r="CN82" s="33"/>
      <c r="CO82" s="271">
        <f>Z82</f>
        <v>6025903000</v>
      </c>
      <c r="CP82" s="33"/>
      <c r="CQ82" s="271">
        <f>AB82</f>
        <v>6598211000</v>
      </c>
      <c r="CR82" s="33"/>
      <c r="CS82" s="271">
        <f>AD82</f>
        <v>6378766000</v>
      </c>
      <c r="CT82" s="33"/>
      <c r="CU82" s="271">
        <f>AF82</f>
        <v>6925829000</v>
      </c>
      <c r="CV82" s="33"/>
      <c r="CW82" s="271">
        <f>AH82</f>
        <v>6684756000</v>
      </c>
      <c r="CX82" s="33"/>
      <c r="CY82" s="271">
        <f>AJ82</f>
        <v>7244803000</v>
      </c>
      <c r="CZ82" s="33"/>
      <c r="DA82" s="271">
        <f>AL82</f>
        <v>7154162000</v>
      </c>
      <c r="DB82" s="33"/>
      <c r="DC82" s="271">
        <f>AN82</f>
        <v>6950930000</v>
      </c>
      <c r="DD82" s="33"/>
      <c r="DE82" s="271">
        <f>AP82</f>
        <v>6570476000</v>
      </c>
      <c r="DF82" s="33"/>
      <c r="DG82" s="271">
        <f>+AR82</f>
        <v>6491155000</v>
      </c>
      <c r="DH82" s="33"/>
      <c r="DI82" s="271">
        <f>+AT82</f>
        <v>6689301000</v>
      </c>
      <c r="DJ82" s="33"/>
      <c r="DK82" s="271">
        <f>+AV82</f>
        <v>6652326000</v>
      </c>
      <c r="DL82" s="33"/>
      <c r="DM82" s="271">
        <f>+AX82</f>
        <v>6679310000</v>
      </c>
      <c r="DN82" s="33"/>
      <c r="DO82" s="343"/>
      <c r="DP82" s="33"/>
      <c r="DQ82" s="271">
        <f>+BB82</f>
        <v>6768231000</v>
      </c>
      <c r="DR82" s="33"/>
      <c r="DS82" s="271">
        <f>+BD82</f>
        <v>6960480000</v>
      </c>
      <c r="DT82" s="33"/>
      <c r="DU82" s="271">
        <f>+BF82</f>
        <v>6939504000</v>
      </c>
      <c r="DV82" s="33"/>
      <c r="DW82" s="271">
        <f>+BH82</f>
        <v>7297942000</v>
      </c>
      <c r="DX82" s="33"/>
      <c r="DY82" s="271">
        <f>BJ82</f>
        <v>7612368000</v>
      </c>
      <c r="DZ82" s="491"/>
      <c r="EA82" s="271">
        <f>BL82</f>
        <v>7645339000</v>
      </c>
      <c r="EC82" s="271">
        <f>BN82</f>
        <v>7608982000</v>
      </c>
    </row>
    <row r="83" spans="1:133">
      <c r="A83" s="79" t="s">
        <v>896</v>
      </c>
      <c r="B83" s="33"/>
      <c r="C83" s="33"/>
      <c r="D83" s="80">
        <v>8256448</v>
      </c>
      <c r="E83" s="33"/>
      <c r="F83" s="80">
        <v>8193876</v>
      </c>
      <c r="G83" s="33"/>
      <c r="H83" s="80">
        <v>8906949.7320000008</v>
      </c>
      <c r="I83" s="33"/>
      <c r="J83" s="179">
        <v>8616293.02293</v>
      </c>
      <c r="K83" s="33"/>
      <c r="L83" s="179">
        <v>9083070.8625599984</v>
      </c>
      <c r="M83" s="33"/>
      <c r="N83" s="179">
        <v>10457660</v>
      </c>
      <c r="O83" s="33"/>
      <c r="P83" s="214">
        <v>10683433000</v>
      </c>
      <c r="Q83" s="33"/>
      <c r="R83" s="214">
        <v>11229976000</v>
      </c>
      <c r="S83" s="33"/>
      <c r="T83" s="214">
        <v>12352051000</v>
      </c>
      <c r="U83" s="33"/>
      <c r="V83" s="214">
        <v>13535459000</v>
      </c>
      <c r="W83" s="33"/>
      <c r="X83" s="214">
        <v>13866966000</v>
      </c>
      <c r="Y83" s="33"/>
      <c r="Z83" s="214">
        <v>14105420000</v>
      </c>
      <c r="AA83" s="33"/>
      <c r="AB83" s="214">
        <v>15078328000</v>
      </c>
      <c r="AC83" s="33"/>
      <c r="AD83" s="214">
        <f>[17]BS_PT!$Q$83</f>
        <v>15184963000</v>
      </c>
      <c r="AE83" s="33"/>
      <c r="AF83" s="214">
        <v>16104988000</v>
      </c>
      <c r="AG83" s="33"/>
      <c r="AH83" s="214">
        <v>15895635000</v>
      </c>
      <c r="AI83" s="33"/>
      <c r="AJ83" s="214">
        <v>17394249000</v>
      </c>
      <c r="AK83" s="33"/>
      <c r="AL83" s="214">
        <v>18230115000</v>
      </c>
      <c r="AM83" s="33"/>
      <c r="AN83" s="214">
        <v>17852091000</v>
      </c>
      <c r="AO83" s="33"/>
      <c r="AP83" s="214">
        <f>+AP82+AP65+AP52</f>
        <v>17309081000</v>
      </c>
      <c r="AQ83" s="33"/>
      <c r="AR83" s="214">
        <f>+AR67+AR82</f>
        <v>18436499000</v>
      </c>
      <c r="AS83" s="33"/>
      <c r="AT83" s="214">
        <v>18800623000</v>
      </c>
      <c r="AU83" s="33"/>
      <c r="AV83" s="214">
        <f>[18]BS_PT!$Q$84</f>
        <v>19422890000</v>
      </c>
      <c r="AW83" s="33"/>
      <c r="AX83" s="214">
        <v>19448659000</v>
      </c>
      <c r="AY83" s="33"/>
      <c r="AZ83" s="340"/>
      <c r="BA83" s="33"/>
      <c r="BB83" s="214">
        <v>19812108000</v>
      </c>
      <c r="BC83" s="33"/>
      <c r="BD83" s="214">
        <v>20186204000</v>
      </c>
      <c r="BE83" s="33"/>
      <c r="BF83" s="271">
        <v>20431093000</v>
      </c>
      <c r="BG83" s="33"/>
      <c r="BH83" s="271">
        <v>21030241000</v>
      </c>
      <c r="BI83" s="33"/>
      <c r="BJ83" s="271">
        <v>21563366000</v>
      </c>
      <c r="BK83" s="308"/>
      <c r="BL83" s="271">
        <v>21812048000</v>
      </c>
      <c r="BM83" s="308"/>
      <c r="BN83" s="271">
        <v>22506506000</v>
      </c>
      <c r="BO83" s="308"/>
      <c r="BP83" s="79" t="s">
        <v>897</v>
      </c>
      <c r="BQ83" s="33"/>
      <c r="BR83" s="33"/>
      <c r="BS83" s="80">
        <v>8256448</v>
      </c>
      <c r="BT83" s="33"/>
      <c r="BU83" s="80">
        <v>8193876</v>
      </c>
      <c r="BV83" s="33"/>
      <c r="BW83" s="80">
        <v>8906949.7320000008</v>
      </c>
      <c r="BX83" s="33"/>
      <c r="BY83" s="80">
        <v>8616293.02293</v>
      </c>
      <c r="BZ83" s="33"/>
      <c r="CA83" s="80">
        <v>9083070.8625599984</v>
      </c>
      <c r="CB83" s="33"/>
      <c r="CC83" s="80">
        <v>10457660</v>
      </c>
      <c r="CD83" s="33"/>
      <c r="CE83" s="214">
        <v>10683433000</v>
      </c>
      <c r="CF83" s="33"/>
      <c r="CG83" s="214">
        <v>11229976000</v>
      </c>
      <c r="CH83" s="33"/>
      <c r="CI83" s="214">
        <f>T83</f>
        <v>12352051000</v>
      </c>
      <c r="CJ83" s="33"/>
      <c r="CK83" s="214">
        <f>V83</f>
        <v>13535459000</v>
      </c>
      <c r="CL83" s="33"/>
      <c r="CM83" s="214">
        <f>X83</f>
        <v>13866966000</v>
      </c>
      <c r="CN83" s="33"/>
      <c r="CO83" s="214">
        <f>Z83</f>
        <v>14105420000</v>
      </c>
      <c r="CP83" s="33"/>
      <c r="CQ83" s="214">
        <f>AB83</f>
        <v>15078328000</v>
      </c>
      <c r="CR83" s="33"/>
      <c r="CS83" s="214">
        <f>AD83</f>
        <v>15184963000</v>
      </c>
      <c r="CT83" s="33"/>
      <c r="CU83" s="214">
        <f>AF83</f>
        <v>16104988000</v>
      </c>
      <c r="CV83" s="33"/>
      <c r="CW83" s="214">
        <f>AH83</f>
        <v>15895635000</v>
      </c>
      <c r="CX83" s="33"/>
      <c r="CY83" s="214">
        <f>AJ83</f>
        <v>17394249000</v>
      </c>
      <c r="CZ83" s="33"/>
      <c r="DA83" s="214">
        <f>AL83</f>
        <v>18230115000</v>
      </c>
      <c r="DB83" s="33"/>
      <c r="DC83" s="214">
        <f>AN83</f>
        <v>17852091000</v>
      </c>
      <c r="DD83" s="33"/>
      <c r="DE83" s="214">
        <f>AP83</f>
        <v>17309081000</v>
      </c>
      <c r="DF83" s="33"/>
      <c r="DG83" s="214">
        <f>+AR83</f>
        <v>18436499000</v>
      </c>
      <c r="DH83" s="33"/>
      <c r="DI83" s="214">
        <f>+AT83</f>
        <v>18800623000</v>
      </c>
      <c r="DJ83" s="33"/>
      <c r="DK83" s="214">
        <f>+AV83</f>
        <v>19422890000</v>
      </c>
      <c r="DL83" s="33"/>
      <c r="DM83" s="214">
        <f>+AX83</f>
        <v>19448659000</v>
      </c>
      <c r="DN83" s="33"/>
      <c r="DO83" s="340"/>
      <c r="DP83" s="33"/>
      <c r="DQ83" s="214">
        <f>+BB83</f>
        <v>19812108000</v>
      </c>
      <c r="DR83" s="33"/>
      <c r="DS83" s="214">
        <f>+BD83</f>
        <v>20186204000</v>
      </c>
      <c r="DT83" s="33"/>
      <c r="DU83" s="214">
        <f>+BF83</f>
        <v>20431093000</v>
      </c>
      <c r="DV83" s="33"/>
      <c r="DW83" s="214">
        <f>+BH83</f>
        <v>21030241000</v>
      </c>
      <c r="DX83" s="33"/>
      <c r="DY83" s="214">
        <f>BJ83</f>
        <v>21563366000</v>
      </c>
      <c r="DZ83"/>
      <c r="EA83" s="214">
        <f>BL83</f>
        <v>21812048000</v>
      </c>
      <c r="EC83" s="214">
        <f>BN83</f>
        <v>22506506000</v>
      </c>
    </row>
    <row r="84" spans="1:133">
      <c r="D84" s="37">
        <v>0</v>
      </c>
      <c r="F84" s="37"/>
      <c r="H84" s="37"/>
      <c r="J84" s="37"/>
      <c r="L84" s="37"/>
      <c r="N84" s="37"/>
      <c r="BF84" s="426"/>
      <c r="BH84" s="426"/>
      <c r="BJ84" s="426"/>
      <c r="BK84" s="426"/>
      <c r="BL84" s="426"/>
      <c r="BM84" s="426"/>
      <c r="BN84" s="426"/>
      <c r="BO84" s="426"/>
      <c r="DZ84" s="3"/>
    </row>
    <row r="85" spans="1:133">
      <c r="D85" s="37">
        <v>0</v>
      </c>
      <c r="F85" s="37"/>
      <c r="H85" s="37"/>
      <c r="J85" s="37"/>
      <c r="L85" s="37"/>
      <c r="N85" s="37"/>
      <c r="DQ85" s="426"/>
      <c r="DZ85" s="3"/>
    </row>
    <row r="86" spans="1:133">
      <c r="DZ86" s="3"/>
    </row>
    <row r="87" spans="1:133">
      <c r="DZ87" s="3"/>
    </row>
    <row r="88" spans="1:133">
      <c r="BP88" s="3" t="s">
        <v>42</v>
      </c>
      <c r="DZ88" s="3"/>
    </row>
    <row r="89" spans="1:133" ht="15.75">
      <c r="A89" s="14" t="s">
        <v>43</v>
      </c>
      <c r="D89" s="17"/>
      <c r="F89" s="17"/>
      <c r="H89" s="17"/>
      <c r="J89" s="17"/>
      <c r="L89" s="17"/>
      <c r="N89" s="17"/>
      <c r="P89" s="17"/>
      <c r="R89" s="17"/>
      <c r="T89" s="17"/>
      <c r="V89" s="17"/>
      <c r="X89" s="17"/>
      <c r="Z89" s="17"/>
      <c r="AB89" s="17"/>
      <c r="AD89" s="17"/>
      <c r="AF89" s="17"/>
      <c r="AH89" s="17"/>
      <c r="AJ89" s="17"/>
      <c r="AL89" s="17"/>
      <c r="AN89" s="17"/>
      <c r="AP89" s="17"/>
      <c r="AR89" s="17"/>
      <c r="AT89" s="17"/>
      <c r="AV89" s="17"/>
      <c r="AX89" s="336" t="s">
        <v>898</v>
      </c>
      <c r="AZ89" s="17"/>
      <c r="BB89" s="17"/>
      <c r="BD89" s="17"/>
      <c r="BF89" s="1"/>
      <c r="BH89" s="1"/>
      <c r="BJ89" s="1"/>
      <c r="BK89" s="103"/>
      <c r="BL89" s="1"/>
      <c r="BM89" s="103"/>
      <c r="BN89" s="1"/>
      <c r="BO89" s="103"/>
      <c r="BP89" s="14" t="s">
        <v>44</v>
      </c>
      <c r="BS89" s="17"/>
      <c r="BU89" s="17"/>
      <c r="BW89" s="17"/>
      <c r="BY89" s="17"/>
      <c r="CA89" s="17"/>
      <c r="CC89" s="17"/>
      <c r="CE89" s="17"/>
      <c r="CG89" s="17"/>
      <c r="CI89" s="17"/>
      <c r="CK89" s="17"/>
      <c r="CM89" s="17"/>
      <c r="CO89" s="17"/>
      <c r="CQ89" s="17"/>
      <c r="CS89" s="17"/>
      <c r="CU89" s="17"/>
      <c r="CW89" s="17"/>
      <c r="CY89" s="17"/>
      <c r="DA89" s="17"/>
      <c r="DC89" s="17"/>
      <c r="DE89" s="17"/>
      <c r="DG89" s="17"/>
      <c r="DI89" s="17"/>
      <c r="DK89" s="17"/>
      <c r="DM89" s="17"/>
      <c r="DO89" s="17"/>
      <c r="DQ89" s="17"/>
      <c r="DS89" s="17"/>
      <c r="DU89" s="17"/>
      <c r="DW89" s="17"/>
      <c r="DY89" s="17"/>
      <c r="DZ89" s="3"/>
      <c r="EA89" s="17"/>
      <c r="EC89" s="17"/>
    </row>
    <row r="90" spans="1:133">
      <c r="CE90" s="1"/>
      <c r="CG90" s="1"/>
      <c r="CI90" s="1"/>
      <c r="CK90" s="1"/>
      <c r="CM90" s="1"/>
      <c r="DZ90" s="3"/>
    </row>
    <row r="91" spans="1:133" ht="15.75" thickBot="1">
      <c r="A91" s="31" t="s">
        <v>551</v>
      </c>
      <c r="B91" s="12"/>
      <c r="C91" s="12"/>
      <c r="D91" s="78" t="s">
        <v>239</v>
      </c>
      <c r="E91" s="12"/>
      <c r="F91" s="78" t="s">
        <v>239</v>
      </c>
      <c r="G91" s="12"/>
      <c r="H91" s="78" t="s">
        <v>239</v>
      </c>
      <c r="I91" s="12"/>
      <c r="J91" s="78" t="s">
        <v>239</v>
      </c>
      <c r="K91" s="12"/>
      <c r="L91" s="78" t="s">
        <v>239</v>
      </c>
      <c r="M91" s="12"/>
      <c r="N91" s="78" t="s">
        <v>239</v>
      </c>
      <c r="O91" s="12"/>
      <c r="P91" s="78" t="s">
        <v>239</v>
      </c>
      <c r="Q91" s="12"/>
      <c r="R91" s="78" t="s">
        <v>239</v>
      </c>
      <c r="S91" s="12"/>
      <c r="T91" s="78" t="s">
        <v>239</v>
      </c>
      <c r="U91" s="12"/>
      <c r="V91" s="78" t="s">
        <v>239</v>
      </c>
      <c r="W91" s="12"/>
      <c r="X91" s="78" t="s">
        <v>239</v>
      </c>
      <c r="Y91" s="12"/>
      <c r="Z91" s="78" t="s">
        <v>239</v>
      </c>
      <c r="AA91" s="12"/>
      <c r="AB91" s="78" t="s">
        <v>239</v>
      </c>
      <c r="AC91" s="12"/>
      <c r="AD91" s="78" t="s">
        <v>239</v>
      </c>
      <c r="AE91" s="12"/>
      <c r="AF91" s="78" t="s">
        <v>239</v>
      </c>
      <c r="AG91" s="12"/>
      <c r="AH91" s="78" t="s">
        <v>239</v>
      </c>
      <c r="AI91" s="12"/>
      <c r="AJ91" s="78" t="s">
        <v>239</v>
      </c>
      <c r="AK91" s="12"/>
      <c r="AL91" s="78" t="s">
        <v>239</v>
      </c>
      <c r="AM91" s="12"/>
      <c r="AN91" s="78" t="s">
        <v>239</v>
      </c>
      <c r="AO91" s="12"/>
      <c r="AP91" s="78" t="s">
        <v>239</v>
      </c>
      <c r="AQ91" s="12"/>
      <c r="AR91" s="78" t="s">
        <v>239</v>
      </c>
      <c r="AS91" s="12"/>
      <c r="AT91" s="78" t="s">
        <v>239</v>
      </c>
      <c r="AU91" s="12"/>
      <c r="AV91" s="78" t="s">
        <v>239</v>
      </c>
      <c r="AW91" s="12"/>
      <c r="AX91" s="78" t="s">
        <v>239</v>
      </c>
      <c r="AY91" s="12"/>
      <c r="AZ91" s="78" t="s">
        <v>239</v>
      </c>
      <c r="BA91" s="12"/>
      <c r="BB91" s="78" t="s">
        <v>239</v>
      </c>
      <c r="BC91" s="12"/>
      <c r="BD91" s="78" t="s">
        <v>239</v>
      </c>
      <c r="BE91" s="12"/>
      <c r="BF91" s="78" t="s">
        <v>239</v>
      </c>
      <c r="BG91" s="12"/>
      <c r="BH91" s="78" t="s">
        <v>239</v>
      </c>
      <c r="BI91" s="12"/>
      <c r="BJ91" s="78" t="s">
        <v>239</v>
      </c>
      <c r="BK91" s="526"/>
      <c r="BL91" s="78" t="s">
        <v>239</v>
      </c>
      <c r="BM91" s="526"/>
      <c r="BN91" s="78" t="s">
        <v>239</v>
      </c>
      <c r="BO91" s="526"/>
      <c r="BP91" s="31" t="s">
        <v>551</v>
      </c>
      <c r="BQ91" s="12"/>
      <c r="BR91" s="12"/>
      <c r="BS91" s="78" t="s">
        <v>241</v>
      </c>
      <c r="BT91" s="12"/>
      <c r="BU91" s="78" t="s">
        <v>241</v>
      </c>
      <c r="BV91" s="12"/>
      <c r="BW91" s="78" t="s">
        <v>241</v>
      </c>
      <c r="BX91" s="12"/>
      <c r="BY91" s="78" t="s">
        <v>241</v>
      </c>
      <c r="BZ91" s="12"/>
      <c r="CA91" s="78" t="s">
        <v>241</v>
      </c>
      <c r="CB91" s="12"/>
      <c r="CC91" s="78" t="s">
        <v>241</v>
      </c>
      <c r="CD91" s="12"/>
      <c r="CE91" s="78" t="s">
        <v>241</v>
      </c>
      <c r="CF91" s="12"/>
      <c r="CG91" s="78" t="s">
        <v>241</v>
      </c>
      <c r="CH91" s="12"/>
      <c r="CI91" s="78" t="s">
        <v>919</v>
      </c>
      <c r="CJ91" s="12"/>
      <c r="CK91" s="78" t="s">
        <v>919</v>
      </c>
      <c r="CL91" s="12"/>
      <c r="CM91" s="78" t="s">
        <v>919</v>
      </c>
      <c r="CN91" s="12"/>
      <c r="CO91" s="78" t="s">
        <v>919</v>
      </c>
      <c r="CP91" s="12"/>
      <c r="CQ91" s="78" t="s">
        <v>919</v>
      </c>
      <c r="CR91" s="12"/>
      <c r="CS91" s="78" t="s">
        <v>919</v>
      </c>
      <c r="CT91" s="12"/>
      <c r="CU91" s="78" t="s">
        <v>241</v>
      </c>
      <c r="CV91" s="12"/>
      <c r="CW91" s="78" t="s">
        <v>241</v>
      </c>
      <c r="CX91" s="12"/>
      <c r="CY91" s="78" t="s">
        <v>241</v>
      </c>
      <c r="CZ91" s="12"/>
      <c r="DA91" s="78" t="s">
        <v>241</v>
      </c>
      <c r="DB91" s="12"/>
      <c r="DC91" s="78" t="s">
        <v>241</v>
      </c>
      <c r="DD91" s="12"/>
      <c r="DE91" s="78" t="s">
        <v>241</v>
      </c>
      <c r="DF91" s="12"/>
      <c r="DG91" s="78" t="s">
        <v>241</v>
      </c>
      <c r="DH91" s="12"/>
      <c r="DI91" s="78" t="s">
        <v>241</v>
      </c>
      <c r="DJ91" s="12"/>
      <c r="DK91" s="78" t="s">
        <v>241</v>
      </c>
      <c r="DL91" s="12"/>
      <c r="DM91" s="78" t="s">
        <v>241</v>
      </c>
      <c r="DN91" s="12"/>
      <c r="DO91" s="78" t="s">
        <v>241</v>
      </c>
      <c r="DP91" s="12"/>
      <c r="DQ91" s="78" t="s">
        <v>241</v>
      </c>
      <c r="DR91" s="12"/>
      <c r="DS91" s="78" t="s">
        <v>241</v>
      </c>
      <c r="DT91" s="15"/>
      <c r="DU91" s="78" t="s">
        <v>241</v>
      </c>
      <c r="DV91" s="15"/>
      <c r="DW91" s="78" t="s">
        <v>241</v>
      </c>
      <c r="DX91" s="15"/>
      <c r="DY91" s="78" t="s">
        <v>241</v>
      </c>
      <c r="DZ91" s="3"/>
      <c r="EA91" s="78" t="s">
        <v>241</v>
      </c>
      <c r="EC91" s="78" t="s">
        <v>241</v>
      </c>
    </row>
    <row r="92" spans="1:133" ht="5.0999999999999996" customHeight="1">
      <c r="A92" s="2"/>
      <c r="B92" s="12"/>
      <c r="C92" s="12"/>
      <c r="D92" s="68"/>
      <c r="E92" s="12"/>
      <c r="F92" s="68"/>
      <c r="G92" s="12"/>
      <c r="H92" s="68"/>
      <c r="I92" s="12"/>
      <c r="J92" s="68"/>
      <c r="K92" s="12"/>
      <c r="L92" s="68"/>
      <c r="M92" s="12"/>
      <c r="N92" s="68"/>
      <c r="O92" s="12"/>
      <c r="P92" s="68"/>
      <c r="Q92" s="12"/>
      <c r="R92" s="68"/>
      <c r="S92" s="12"/>
      <c r="T92" s="68"/>
      <c r="U92" s="12"/>
      <c r="V92" s="68"/>
      <c r="W92" s="12"/>
      <c r="X92" s="68"/>
      <c r="Y92" s="12"/>
      <c r="Z92" s="68"/>
      <c r="AA92" s="12"/>
      <c r="AB92" s="68"/>
      <c r="AC92" s="12"/>
      <c r="AD92" s="68"/>
      <c r="AE92" s="12"/>
      <c r="AF92" s="68"/>
      <c r="AG92" s="12"/>
      <c r="AH92" s="68"/>
      <c r="AI92" s="12"/>
      <c r="AJ92" s="68"/>
      <c r="AK92" s="12"/>
      <c r="AL92" s="68"/>
      <c r="AM92" s="12"/>
      <c r="AN92" s="68"/>
      <c r="AO92" s="12"/>
      <c r="AP92" s="68"/>
      <c r="AQ92" s="12"/>
      <c r="AR92" s="68"/>
      <c r="AS92" s="12"/>
      <c r="AT92" s="68"/>
      <c r="AU92" s="12"/>
      <c r="AV92" s="68"/>
      <c r="AW92" s="12"/>
      <c r="AX92" s="68"/>
      <c r="AY92" s="12"/>
      <c r="AZ92" s="68"/>
      <c r="BA92" s="12"/>
      <c r="BB92" s="68"/>
      <c r="BC92" s="12"/>
      <c r="BD92" s="68"/>
      <c r="BE92" s="12"/>
      <c r="BF92" s="68"/>
      <c r="BG92" s="12"/>
      <c r="BH92" s="68"/>
      <c r="BI92" s="12"/>
      <c r="BJ92" s="68"/>
      <c r="BK92" s="527"/>
      <c r="BL92" s="68"/>
      <c r="BM92" s="527"/>
      <c r="BN92" s="68"/>
      <c r="BO92" s="527"/>
      <c r="BP92" s="2"/>
      <c r="BQ92" s="12"/>
      <c r="BR92" s="12"/>
      <c r="BS92" s="68"/>
      <c r="BT92" s="12"/>
      <c r="BU92" s="68"/>
      <c r="BV92" s="12"/>
      <c r="BW92" s="68"/>
      <c r="BX92" s="12"/>
      <c r="BY92" s="68"/>
      <c r="BZ92" s="12"/>
      <c r="CA92" s="68"/>
      <c r="CB92" s="12"/>
      <c r="CC92" s="68">
        <v>0</v>
      </c>
      <c r="CD92" s="12"/>
      <c r="CE92" s="68">
        <v>0</v>
      </c>
      <c r="CF92" s="12"/>
      <c r="CG92" s="68"/>
      <c r="CH92" s="12"/>
      <c r="CI92" s="68"/>
      <c r="CJ92" s="12"/>
      <c r="CK92" s="68"/>
      <c r="CL92" s="12"/>
      <c r="CM92" s="68"/>
      <c r="CN92" s="12"/>
      <c r="CO92" s="68"/>
      <c r="CP92" s="12"/>
      <c r="CQ92" s="68"/>
      <c r="CR92" s="12"/>
      <c r="CS92" s="68"/>
      <c r="CT92" s="12"/>
      <c r="CU92" s="68"/>
      <c r="CV92" s="12"/>
      <c r="CW92" s="68"/>
      <c r="CX92" s="12"/>
      <c r="CY92" s="68"/>
      <c r="CZ92" s="12"/>
      <c r="DA92" s="68"/>
      <c r="DB92" s="12"/>
      <c r="DC92" s="68"/>
      <c r="DD92" s="12"/>
      <c r="DE92" s="68"/>
      <c r="DF92" s="12"/>
      <c r="DG92" s="68"/>
      <c r="DH92" s="12"/>
      <c r="DI92" s="68"/>
      <c r="DJ92" s="12"/>
      <c r="DK92" s="68"/>
      <c r="DL92" s="12"/>
      <c r="DM92" s="68"/>
      <c r="DN92" s="12"/>
      <c r="DO92" s="68"/>
      <c r="DP92" s="12"/>
      <c r="DQ92" s="68"/>
      <c r="DR92" s="12"/>
      <c r="DS92" s="68"/>
      <c r="DT92" s="15"/>
      <c r="DV92" s="15"/>
      <c r="DX92" s="15"/>
      <c r="DY92" s="3">
        <f>BJ92</f>
        <v>0</v>
      </c>
      <c r="DZ92" s="3"/>
      <c r="EA92" s="3">
        <f>BO92</f>
        <v>0</v>
      </c>
      <c r="EC92" s="3">
        <f>BQ92</f>
        <v>0</v>
      </c>
    </row>
    <row r="93" spans="1:133" ht="13.5" customHeight="1">
      <c r="A93" s="263" t="s">
        <v>36</v>
      </c>
      <c r="B93" s="33"/>
      <c r="C93" s="33"/>
      <c r="D93" s="264" t="s">
        <v>648</v>
      </c>
      <c r="E93" s="33"/>
      <c r="F93" s="264" t="s">
        <v>649</v>
      </c>
      <c r="G93" s="33"/>
      <c r="H93" s="264" t="s">
        <v>650</v>
      </c>
      <c r="I93" s="33"/>
      <c r="J93" s="264" t="s">
        <v>651</v>
      </c>
      <c r="K93" s="33"/>
      <c r="L93" s="264" t="s">
        <v>652</v>
      </c>
      <c r="M93" s="33"/>
      <c r="N93" s="264" t="s">
        <v>653</v>
      </c>
      <c r="O93" s="33"/>
      <c r="P93" s="264" t="s">
        <v>654</v>
      </c>
      <c r="Q93" s="33"/>
      <c r="R93" s="264" t="s">
        <v>655</v>
      </c>
      <c r="S93" s="33"/>
      <c r="T93" s="264" t="s">
        <v>676</v>
      </c>
      <c r="U93" s="33"/>
      <c r="V93" s="264" t="s">
        <v>657</v>
      </c>
      <c r="W93" s="33"/>
      <c r="X93" s="264" t="s">
        <v>658</v>
      </c>
      <c r="Y93" s="33"/>
      <c r="Z93" s="264" t="s">
        <v>659</v>
      </c>
      <c r="AA93" s="33"/>
      <c r="AB93" s="264" t="s">
        <v>660</v>
      </c>
      <c r="AC93" s="33"/>
      <c r="AD93" s="264" t="s">
        <v>661</v>
      </c>
      <c r="AE93" s="33"/>
      <c r="AF93" s="264" t="s">
        <v>662</v>
      </c>
      <c r="AG93" s="33"/>
      <c r="AH93" s="264" t="s">
        <v>663</v>
      </c>
      <c r="AI93" s="33"/>
      <c r="AJ93" s="264" t="s">
        <v>664</v>
      </c>
      <c r="AK93" s="33"/>
      <c r="AL93" s="264" t="s">
        <v>665</v>
      </c>
      <c r="AM93" s="33"/>
      <c r="AN93" s="264" t="s">
        <v>666</v>
      </c>
      <c r="AO93" s="33"/>
      <c r="AP93" s="264" t="s">
        <v>667</v>
      </c>
      <c r="AQ93" s="33"/>
      <c r="AR93" s="264" t="str">
        <f>+AR8</f>
        <v>1Q23</v>
      </c>
      <c r="AS93" s="33"/>
      <c r="AT93" s="264" t="s">
        <v>779</v>
      </c>
      <c r="AU93" s="33"/>
      <c r="AV93" s="264" t="s">
        <v>778</v>
      </c>
      <c r="AW93" s="33"/>
      <c r="AX93" s="264" t="s">
        <v>677</v>
      </c>
      <c r="AY93" s="33"/>
      <c r="AZ93" s="264" t="s">
        <v>777</v>
      </c>
      <c r="BA93" s="33"/>
      <c r="BB93" s="264" t="s">
        <v>186</v>
      </c>
      <c r="BC93" s="33"/>
      <c r="BD93" s="264" t="s">
        <v>673</v>
      </c>
      <c r="BE93" s="33"/>
      <c r="BF93" s="425" t="s">
        <v>674</v>
      </c>
      <c r="BG93" s="33"/>
      <c r="BH93" s="425" t="s">
        <v>675</v>
      </c>
      <c r="BI93" s="33"/>
      <c r="BJ93" s="425" t="s">
        <v>185</v>
      </c>
      <c r="BK93" s="528"/>
      <c r="BL93" s="425" t="s">
        <v>1086</v>
      </c>
      <c r="BM93" s="528"/>
      <c r="BN93" s="425" t="s">
        <v>1112</v>
      </c>
      <c r="BO93" s="528"/>
      <c r="BP93" s="263" t="s">
        <v>790</v>
      </c>
      <c r="BQ93" s="33"/>
      <c r="BR93" s="33"/>
      <c r="BS93" s="264" t="s">
        <v>719</v>
      </c>
      <c r="BT93" s="33"/>
      <c r="BU93" s="264" t="s">
        <v>720</v>
      </c>
      <c r="BV93" s="33"/>
      <c r="BW93" s="264" t="s">
        <v>721</v>
      </c>
      <c r="BX93" s="33"/>
      <c r="BY93" s="264" t="s">
        <v>722</v>
      </c>
      <c r="BZ93" s="33"/>
      <c r="CA93" s="264" t="s">
        <v>723</v>
      </c>
      <c r="CB93" s="33"/>
      <c r="CC93" s="264" t="s">
        <v>724</v>
      </c>
      <c r="CD93" s="33"/>
      <c r="CE93" s="264" t="s">
        <v>725</v>
      </c>
      <c r="CF93" s="33"/>
      <c r="CG93" s="264" t="s">
        <v>726</v>
      </c>
      <c r="CH93" s="33"/>
      <c r="CI93" s="264" t="str">
        <f>CI8</f>
        <v>1T20</v>
      </c>
      <c r="CJ93" s="33"/>
      <c r="CK93" s="264" t="str">
        <f>CK8</f>
        <v>2T20</v>
      </c>
      <c r="CL93" s="33"/>
      <c r="CM93" s="264" t="str">
        <f>CM8</f>
        <v>3T20</v>
      </c>
      <c r="CN93" s="33"/>
      <c r="CO93" s="264" t="str">
        <f>CO8</f>
        <v>4T20</v>
      </c>
      <c r="CP93" s="33"/>
      <c r="CQ93" s="264" t="str">
        <f>CQ8</f>
        <v>1T21</v>
      </c>
      <c r="CR93" s="33"/>
      <c r="CS93" s="264" t="str">
        <f>CS8</f>
        <v>2T21</v>
      </c>
      <c r="CT93" s="33"/>
      <c r="CU93" s="264" t="s">
        <v>733</v>
      </c>
      <c r="CV93" s="33"/>
      <c r="CW93" s="264" t="s">
        <v>734</v>
      </c>
      <c r="CX93" s="33"/>
      <c r="CY93" s="264" t="s">
        <v>735</v>
      </c>
      <c r="CZ93" s="33"/>
      <c r="DA93" s="264" t="s">
        <v>736</v>
      </c>
      <c r="DB93" s="33"/>
      <c r="DC93" s="264" t="s">
        <v>737</v>
      </c>
      <c r="DD93" s="33"/>
      <c r="DE93" s="264" t="s">
        <v>738</v>
      </c>
      <c r="DF93" s="33"/>
      <c r="DG93" s="264" t="str">
        <f>+DG8</f>
        <v>1T23</v>
      </c>
      <c r="DH93" s="33"/>
      <c r="DI93" s="264" t="str">
        <f>+DI8</f>
        <v>2T23</v>
      </c>
      <c r="DJ93" s="33"/>
      <c r="DK93" s="264" t="str">
        <f>+DK8</f>
        <v>3T23</v>
      </c>
      <c r="DL93" s="33"/>
      <c r="DM93" s="264" t="str">
        <f>+DM8</f>
        <v>4T23*</v>
      </c>
      <c r="DN93" s="33"/>
      <c r="DO93" s="264" t="str">
        <f>+DO8</f>
        <v>1T24</v>
      </c>
      <c r="DP93" s="33"/>
      <c r="DQ93" s="264" t="str">
        <f>+DQ8</f>
        <v>2T24</v>
      </c>
      <c r="DR93" s="33"/>
      <c r="DS93" s="264" t="str">
        <f>+DS8</f>
        <v>3T24</v>
      </c>
      <c r="DT93" s="33"/>
      <c r="DU93" s="264" t="s">
        <v>745</v>
      </c>
      <c r="DV93" s="33"/>
      <c r="DW93" s="425" t="s">
        <v>746</v>
      </c>
      <c r="DX93" s="33"/>
      <c r="DY93" s="425" t="str">
        <f>BJ93</f>
        <v>2Q25</v>
      </c>
      <c r="DZ93" s="3"/>
      <c r="EA93" s="425" t="str">
        <f>BL93</f>
        <v>3Q25</v>
      </c>
      <c r="EC93" s="425" t="str">
        <f>BN93</f>
        <v>4Q25</v>
      </c>
    </row>
    <row r="94" spans="1:133" ht="13.5" customHeight="1">
      <c r="A94" s="79" t="s">
        <v>791</v>
      </c>
      <c r="B94" s="32"/>
      <c r="C94" s="32"/>
      <c r="D94" s="82"/>
      <c r="E94" s="32"/>
      <c r="F94" s="82"/>
      <c r="G94" s="32"/>
      <c r="H94" s="82"/>
      <c r="I94" s="32"/>
      <c r="J94" s="82"/>
      <c r="K94" s="32"/>
      <c r="L94" s="82"/>
      <c r="M94" s="32"/>
      <c r="N94" s="82"/>
      <c r="O94" s="32"/>
      <c r="P94" s="82"/>
      <c r="Q94" s="32"/>
      <c r="R94" s="82"/>
      <c r="S94" s="32"/>
      <c r="T94" s="82"/>
      <c r="U94" s="32"/>
      <c r="V94" s="82"/>
      <c r="W94" s="32"/>
      <c r="X94" s="82"/>
      <c r="Y94" s="32"/>
      <c r="Z94" s="82"/>
      <c r="AA94" s="32"/>
      <c r="AB94" s="82"/>
      <c r="AC94" s="32"/>
      <c r="AD94" s="82"/>
      <c r="AE94" s="32"/>
      <c r="AF94" s="82"/>
      <c r="AG94" s="32"/>
      <c r="AH94" s="82"/>
      <c r="AI94" s="32"/>
      <c r="AJ94" s="82"/>
      <c r="AK94" s="32"/>
      <c r="AL94" s="82"/>
      <c r="AM94" s="32"/>
      <c r="AN94" s="82"/>
      <c r="AO94" s="32"/>
      <c r="AP94" s="82"/>
      <c r="AQ94" s="32"/>
      <c r="AR94" s="82"/>
      <c r="AS94" s="32"/>
      <c r="AT94" s="82"/>
      <c r="AU94" s="32"/>
      <c r="AV94" s="82"/>
      <c r="AW94" s="32"/>
      <c r="AX94" s="82"/>
      <c r="AY94" s="32"/>
      <c r="AZ94" s="82"/>
      <c r="BA94" s="32"/>
      <c r="BB94" s="82"/>
      <c r="BC94" s="32"/>
      <c r="BD94" s="82"/>
      <c r="BE94" s="32"/>
      <c r="BF94" s="82"/>
      <c r="BG94" s="32"/>
      <c r="BH94" s="82"/>
      <c r="BI94" s="32"/>
      <c r="BJ94" s="82"/>
      <c r="BK94" s="529"/>
      <c r="BL94" s="82"/>
      <c r="BM94" s="529"/>
      <c r="BN94" s="82"/>
      <c r="BO94" s="529"/>
      <c r="BP94" s="79" t="s">
        <v>900</v>
      </c>
      <c r="BQ94" s="32"/>
      <c r="BR94" s="32"/>
      <c r="BS94" s="82"/>
      <c r="BT94" s="32"/>
      <c r="BU94" s="82"/>
      <c r="BV94" s="32"/>
      <c r="BW94" s="82"/>
      <c r="BX94" s="32"/>
      <c r="BY94" s="82"/>
      <c r="BZ94" s="32"/>
      <c r="CA94" s="82"/>
      <c r="CB94" s="32"/>
      <c r="CC94" s="82">
        <v>0</v>
      </c>
      <c r="CD94" s="32"/>
      <c r="CE94" s="82">
        <v>0</v>
      </c>
      <c r="CF94" s="32"/>
      <c r="CG94" s="82"/>
      <c r="CH94" s="32"/>
      <c r="CI94" s="82"/>
      <c r="CJ94" s="32"/>
      <c r="CK94" s="82"/>
      <c r="CL94" s="32"/>
      <c r="CM94" s="82"/>
      <c r="CN94" s="32"/>
      <c r="CO94" s="82"/>
      <c r="CP94" s="32"/>
      <c r="CQ94" s="82"/>
      <c r="CR94" s="32"/>
      <c r="CS94" s="82"/>
      <c r="CT94" s="32"/>
      <c r="CU94" s="82"/>
      <c r="CV94" s="32"/>
      <c r="CW94" s="82"/>
      <c r="CX94" s="32"/>
      <c r="CY94" s="82"/>
      <c r="CZ94" s="32"/>
      <c r="DA94" s="82"/>
      <c r="DB94" s="32"/>
      <c r="DC94" s="82"/>
      <c r="DD94" s="32"/>
      <c r="DE94" s="82"/>
      <c r="DF94" s="32"/>
      <c r="DG94" s="82"/>
      <c r="DH94" s="32"/>
      <c r="DI94" s="82"/>
      <c r="DJ94" s="32"/>
      <c r="DK94" s="82"/>
      <c r="DL94" s="32"/>
      <c r="DM94" s="82"/>
      <c r="DN94" s="32"/>
      <c r="DO94" s="82"/>
      <c r="DP94" s="32"/>
      <c r="DQ94" s="82"/>
      <c r="DR94" s="32"/>
      <c r="DS94" s="82"/>
      <c r="DT94" s="32"/>
      <c r="DU94" s="82"/>
      <c r="DV94" s="32"/>
      <c r="DW94" s="82"/>
      <c r="DX94" s="32"/>
      <c r="DY94" s="82"/>
      <c r="DZ94" s="3"/>
      <c r="EA94" s="82"/>
    </row>
    <row r="95" spans="1:133" ht="13.5" customHeight="1">
      <c r="A95" s="81" t="s">
        <v>793</v>
      </c>
      <c r="B95" s="33"/>
      <c r="C95" s="33"/>
      <c r="D95" s="98">
        <v>93131</v>
      </c>
      <c r="E95" s="33"/>
      <c r="F95" s="98">
        <v>112379</v>
      </c>
      <c r="G95" s="33"/>
      <c r="H95" s="98">
        <v>233778.63500000001</v>
      </c>
      <c r="I95" s="33"/>
      <c r="J95" s="98">
        <v>20868.787929999999</v>
      </c>
      <c r="K95" s="33"/>
      <c r="L95" s="98">
        <v>20881.491679999999</v>
      </c>
      <c r="M95" s="33"/>
      <c r="N95" s="98">
        <v>26530.255239999999</v>
      </c>
      <c r="O95" s="33"/>
      <c r="P95" s="215">
        <v>18982000</v>
      </c>
      <c r="Q95" s="33"/>
      <c r="R95" s="215">
        <v>82562000</v>
      </c>
      <c r="S95" s="33"/>
      <c r="T95" s="215">
        <v>209548000</v>
      </c>
      <c r="U95" s="33"/>
      <c r="V95" s="215">
        <v>1524256000</v>
      </c>
      <c r="W95" s="33"/>
      <c r="X95" s="215">
        <v>1789887000</v>
      </c>
      <c r="Y95" s="33"/>
      <c r="Z95" s="215">
        <v>896031000</v>
      </c>
      <c r="AA95" s="33"/>
      <c r="AB95" s="215">
        <v>1021839000</v>
      </c>
      <c r="AC95" s="33"/>
      <c r="AD95" s="215">
        <f>[17]BS_PT!$Q$19</f>
        <v>719541000</v>
      </c>
      <c r="AE95" s="33"/>
      <c r="AF95" s="215">
        <v>967879000</v>
      </c>
      <c r="AG95" s="33"/>
      <c r="AH95" s="215">
        <v>384824000</v>
      </c>
      <c r="AI95" s="33"/>
      <c r="AJ95" s="215">
        <v>1453195000</v>
      </c>
      <c r="AK95" s="33"/>
      <c r="AL95" s="215">
        <v>1843025000</v>
      </c>
      <c r="AM95" s="33"/>
      <c r="AN95" s="215">
        <v>1564460000</v>
      </c>
      <c r="AO95" s="33"/>
      <c r="AP95" s="215">
        <v>1083174000</v>
      </c>
      <c r="AQ95" s="33"/>
      <c r="AR95" s="215">
        <v>1039721000</v>
      </c>
      <c r="AS95" s="33"/>
      <c r="AT95" s="215">
        <v>1323640000</v>
      </c>
      <c r="AU95" s="33"/>
      <c r="AV95" s="215">
        <v>1674800000</v>
      </c>
      <c r="AW95" s="33"/>
      <c r="AX95" s="215">
        <v>1306121000</v>
      </c>
      <c r="AY95" s="33"/>
      <c r="AZ95" s="337"/>
      <c r="BA95" s="33"/>
      <c r="BB95" s="215">
        <v>1083447000</v>
      </c>
      <c r="BC95" s="33"/>
      <c r="BD95" s="215">
        <v>1029576000</v>
      </c>
      <c r="BE95" s="33"/>
      <c r="BF95" s="215">
        <v>750976000</v>
      </c>
      <c r="BG95" s="33"/>
      <c r="BH95" s="215">
        <v>209741000</v>
      </c>
      <c r="BI95" s="33"/>
      <c r="BJ95" s="215">
        <v>432835000</v>
      </c>
      <c r="BK95" s="520"/>
      <c r="BL95" s="215">
        <v>609905000</v>
      </c>
      <c r="BM95" s="520"/>
      <c r="BN95" s="215">
        <v>741596000</v>
      </c>
      <c r="BO95" s="520"/>
      <c r="BP95" s="81" t="s">
        <v>920</v>
      </c>
      <c r="BQ95" s="33"/>
      <c r="BR95" s="33"/>
      <c r="BS95" s="98">
        <v>93131</v>
      </c>
      <c r="BT95" s="33"/>
      <c r="BU95" s="98">
        <v>112379</v>
      </c>
      <c r="BV95" s="33"/>
      <c r="BW95" s="98">
        <v>233779.13500000001</v>
      </c>
      <c r="BX95" s="33"/>
      <c r="BY95" s="98">
        <v>20868.787929999999</v>
      </c>
      <c r="BZ95" s="33"/>
      <c r="CA95" s="98">
        <v>20881.491679999999</v>
      </c>
      <c r="CB95" s="33"/>
      <c r="CC95" s="98">
        <v>26530.255239999999</v>
      </c>
      <c r="CD95" s="33"/>
      <c r="CE95" s="215">
        <v>18982000</v>
      </c>
      <c r="CF95" s="33"/>
      <c r="CG95" s="215">
        <v>82562000</v>
      </c>
      <c r="CH95" s="33"/>
      <c r="CI95" s="215">
        <f>T95</f>
        <v>209548000</v>
      </c>
      <c r="CJ95" s="33"/>
      <c r="CK95" s="215">
        <f>V95</f>
        <v>1524256000</v>
      </c>
      <c r="CL95" s="33"/>
      <c r="CM95" s="215">
        <f>X95</f>
        <v>1789887000</v>
      </c>
      <c r="CN95" s="33"/>
      <c r="CO95" s="215">
        <f>Z95</f>
        <v>896031000</v>
      </c>
      <c r="CP95" s="33"/>
      <c r="CQ95" s="215">
        <f>AB95</f>
        <v>1021839000</v>
      </c>
      <c r="CR95" s="33"/>
      <c r="CS95" s="215">
        <f>AD95</f>
        <v>719541000</v>
      </c>
      <c r="CT95" s="33"/>
      <c r="CU95" s="215">
        <f>AF95</f>
        <v>967879000</v>
      </c>
      <c r="CV95" s="33"/>
      <c r="CW95" s="215">
        <f>AH95</f>
        <v>384824000</v>
      </c>
      <c r="CX95" s="33"/>
      <c r="CY95" s="215">
        <f>AJ95</f>
        <v>1453195000</v>
      </c>
      <c r="CZ95" s="33"/>
      <c r="DA95" s="215">
        <f>AL95</f>
        <v>1843025000</v>
      </c>
      <c r="DB95" s="33"/>
      <c r="DC95" s="215">
        <f>AN95</f>
        <v>1564460000</v>
      </c>
      <c r="DD95" s="33"/>
      <c r="DE95" s="215">
        <f>AP95</f>
        <v>1083174000</v>
      </c>
      <c r="DF95" s="33"/>
      <c r="DG95" s="215">
        <f>+AR95</f>
        <v>1039721000</v>
      </c>
      <c r="DH95" s="33"/>
      <c r="DI95" s="215">
        <f>+AT95</f>
        <v>1323640000</v>
      </c>
      <c r="DJ95" s="33"/>
      <c r="DK95" s="215">
        <f>+AV95</f>
        <v>1674800000</v>
      </c>
      <c r="DL95" s="33"/>
      <c r="DM95" s="215">
        <f>+AX95</f>
        <v>1306121000</v>
      </c>
      <c r="DN95" s="33"/>
      <c r="DO95" s="337"/>
      <c r="DP95" s="33"/>
      <c r="DQ95" s="215">
        <f>+BB95</f>
        <v>1083447000</v>
      </c>
      <c r="DR95" s="33"/>
      <c r="DS95" s="215">
        <f>+BD95</f>
        <v>1029576000</v>
      </c>
      <c r="DT95" s="33"/>
      <c r="DU95" s="215">
        <f>+BF95</f>
        <v>750976000</v>
      </c>
      <c r="DV95" s="33"/>
      <c r="DW95" s="215">
        <f>+BH95</f>
        <v>209741000</v>
      </c>
      <c r="DX95" s="33"/>
      <c r="DY95" s="215">
        <f>BJ95</f>
        <v>432835000</v>
      </c>
      <c r="EA95" s="215">
        <f>BL95</f>
        <v>609905000</v>
      </c>
      <c r="EC95" s="215">
        <f>BN95</f>
        <v>741596000</v>
      </c>
    </row>
    <row r="96" spans="1:133" ht="13.5" customHeight="1">
      <c r="A96" s="265" t="s">
        <v>795</v>
      </c>
      <c r="B96" s="33"/>
      <c r="C96" s="33"/>
      <c r="D96" s="266">
        <v>808318</v>
      </c>
      <c r="E96" s="33"/>
      <c r="F96" s="266">
        <v>716206</v>
      </c>
      <c r="G96" s="33"/>
      <c r="H96" s="266">
        <v>1242899.311</v>
      </c>
      <c r="I96" s="33"/>
      <c r="J96" s="267">
        <v>798604.02459000004</v>
      </c>
      <c r="K96" s="33"/>
      <c r="L96" s="267">
        <v>1175506.9031500001</v>
      </c>
      <c r="M96" s="33"/>
      <c r="N96" s="267">
        <v>2164332.6731599998</v>
      </c>
      <c r="O96" s="33"/>
      <c r="P96" s="268">
        <v>2033794000</v>
      </c>
      <c r="Q96" s="33"/>
      <c r="R96" s="268">
        <v>2337228000</v>
      </c>
      <c r="S96" s="33"/>
      <c r="T96" s="268">
        <v>1458261000</v>
      </c>
      <c r="U96" s="33"/>
      <c r="V96" s="268">
        <v>681323000</v>
      </c>
      <c r="W96" s="33"/>
      <c r="X96" s="268">
        <v>0</v>
      </c>
      <c r="Y96" s="33"/>
      <c r="Z96" s="268">
        <v>0</v>
      </c>
      <c r="AA96" s="33"/>
      <c r="AB96" s="268">
        <v>0</v>
      </c>
      <c r="AC96" s="33"/>
      <c r="AD96" s="268">
        <f>[17]BS_PT!$S$20</f>
        <v>0</v>
      </c>
      <c r="AE96" s="33"/>
      <c r="AF96" s="268">
        <v>0</v>
      </c>
      <c r="AG96" s="33"/>
      <c r="AH96" s="268">
        <v>0</v>
      </c>
      <c r="AI96" s="33"/>
      <c r="AJ96" s="268">
        <v>0</v>
      </c>
      <c r="AK96" s="33"/>
      <c r="AL96" s="268">
        <v>0</v>
      </c>
      <c r="AM96" s="33"/>
      <c r="AN96" s="268">
        <v>0</v>
      </c>
      <c r="AO96" s="33"/>
      <c r="AP96" s="268">
        <v>0</v>
      </c>
      <c r="AQ96" s="33"/>
      <c r="AR96" s="268">
        <v>0</v>
      </c>
      <c r="AS96" s="33"/>
      <c r="AT96" s="268">
        <v>0</v>
      </c>
      <c r="AU96" s="33"/>
      <c r="AV96" s="268">
        <v>0</v>
      </c>
      <c r="AW96" s="33"/>
      <c r="AX96" s="268">
        <v>0</v>
      </c>
      <c r="AY96" s="33"/>
      <c r="AZ96" s="338"/>
      <c r="BA96" s="33"/>
      <c r="BB96" s="268">
        <v>0</v>
      </c>
      <c r="BC96" s="33"/>
      <c r="BD96" s="268">
        <v>0</v>
      </c>
      <c r="BE96" s="33"/>
      <c r="BF96" s="268">
        <v>0</v>
      </c>
      <c r="BG96" s="33"/>
      <c r="BH96" s="268">
        <v>592879000</v>
      </c>
      <c r="BI96" s="33"/>
      <c r="BJ96" s="268">
        <v>464048000</v>
      </c>
      <c r="BK96" s="520"/>
      <c r="BL96" s="268">
        <v>463299000</v>
      </c>
      <c r="BM96" s="520"/>
      <c r="BN96" s="268">
        <v>544150000</v>
      </c>
      <c r="BO96" s="520"/>
      <c r="BP96" s="265" t="s">
        <v>796</v>
      </c>
      <c r="BQ96" s="33"/>
      <c r="BR96" s="33"/>
      <c r="BS96" s="266">
        <v>808318</v>
      </c>
      <c r="BT96" s="33"/>
      <c r="BU96" s="266">
        <v>716206</v>
      </c>
      <c r="BV96" s="33"/>
      <c r="BW96" s="266">
        <v>1242899.811</v>
      </c>
      <c r="BX96" s="33"/>
      <c r="BY96" s="266">
        <v>2164332.6731599998</v>
      </c>
      <c r="BZ96" s="33"/>
      <c r="CA96" s="266">
        <v>1175506.9031500001</v>
      </c>
      <c r="CB96" s="33"/>
      <c r="CC96" s="266">
        <v>2164332.6731599998</v>
      </c>
      <c r="CD96" s="33"/>
      <c r="CE96" s="268">
        <v>2033794000</v>
      </c>
      <c r="CF96" s="33"/>
      <c r="CG96" s="268">
        <v>2337228000</v>
      </c>
      <c r="CH96" s="33"/>
      <c r="CI96" s="268">
        <f>T96</f>
        <v>1458261000</v>
      </c>
      <c r="CJ96" s="33"/>
      <c r="CK96" s="268">
        <f>V96</f>
        <v>681323000</v>
      </c>
      <c r="CL96" s="33"/>
      <c r="CM96" s="268">
        <f>X96</f>
        <v>0</v>
      </c>
      <c r="CN96" s="33"/>
      <c r="CO96" s="268">
        <f>Z96</f>
        <v>0</v>
      </c>
      <c r="CP96" s="33"/>
      <c r="CQ96" s="268">
        <f>AB96</f>
        <v>0</v>
      </c>
      <c r="CR96" s="33"/>
      <c r="CS96" s="268">
        <f>AD96</f>
        <v>0</v>
      </c>
      <c r="CT96" s="33"/>
      <c r="CU96" s="268">
        <f>AF96</f>
        <v>0</v>
      </c>
      <c r="CV96" s="33"/>
      <c r="CW96" s="268">
        <f>AH96</f>
        <v>0</v>
      </c>
      <c r="CX96" s="33"/>
      <c r="CY96" s="268">
        <f>AJ96</f>
        <v>0</v>
      </c>
      <c r="CZ96" s="33"/>
      <c r="DA96" s="268">
        <f>AL96</f>
        <v>0</v>
      </c>
      <c r="DB96" s="33"/>
      <c r="DC96" s="268">
        <f>AN96</f>
        <v>0</v>
      </c>
      <c r="DD96" s="33"/>
      <c r="DE96" s="268">
        <f>AP96</f>
        <v>0</v>
      </c>
      <c r="DF96" s="33"/>
      <c r="DG96" s="268">
        <f>+AR96</f>
        <v>0</v>
      </c>
      <c r="DH96" s="33"/>
      <c r="DI96" s="268">
        <f>+AT96</f>
        <v>0</v>
      </c>
      <c r="DJ96" s="33"/>
      <c r="DK96" s="268">
        <f>+AV96</f>
        <v>0</v>
      </c>
      <c r="DL96" s="33"/>
      <c r="DM96" s="268">
        <f>+AX96</f>
        <v>0</v>
      </c>
      <c r="DN96" s="33"/>
      <c r="DO96" s="338"/>
      <c r="DP96" s="33"/>
      <c r="DQ96" s="268">
        <f>+BB96</f>
        <v>0</v>
      </c>
      <c r="DR96" s="33"/>
      <c r="DS96" s="268">
        <f>+BD96</f>
        <v>0</v>
      </c>
      <c r="DT96" s="33"/>
      <c r="DU96" s="268">
        <f>+BF96</f>
        <v>0</v>
      </c>
      <c r="DV96" s="33"/>
      <c r="DW96" s="268">
        <f>+BH96</f>
        <v>592879000</v>
      </c>
      <c r="DX96" s="33"/>
      <c r="DY96" s="268">
        <f>BJ96</f>
        <v>464048000</v>
      </c>
      <c r="EA96" s="268">
        <f>BL96</f>
        <v>463299000</v>
      </c>
      <c r="EC96" s="268">
        <f>BN96</f>
        <v>544150000</v>
      </c>
    </row>
    <row r="97" spans="1:133" ht="13.5" customHeight="1">
      <c r="A97" s="81" t="s">
        <v>797</v>
      </c>
      <c r="B97" s="20"/>
      <c r="C97" s="20"/>
      <c r="D97" s="98">
        <v>176056</v>
      </c>
      <c r="E97" s="20"/>
      <c r="F97" s="98">
        <v>165453</v>
      </c>
      <c r="G97" s="20"/>
      <c r="H97" s="98">
        <v>155532.606</v>
      </c>
      <c r="I97" s="20"/>
      <c r="J97" s="98">
        <v>159199.61441000001</v>
      </c>
      <c r="K97" s="20"/>
      <c r="L97" s="98">
        <v>146030.93009000001</v>
      </c>
      <c r="M97" s="20"/>
      <c r="N97" s="98">
        <v>148501.18388</v>
      </c>
      <c r="O97" s="20"/>
      <c r="P97" s="215">
        <v>132573000</v>
      </c>
      <c r="Q97" s="20"/>
      <c r="R97" s="215">
        <v>128177000</v>
      </c>
      <c r="S97" s="20"/>
      <c r="T97" s="215">
        <v>166701000</v>
      </c>
      <c r="U97" s="20"/>
      <c r="V97" s="215">
        <v>159663000</v>
      </c>
      <c r="W97" s="20"/>
      <c r="X97" s="215">
        <v>198231000</v>
      </c>
      <c r="Y97" s="20"/>
      <c r="Z97" s="215">
        <v>205480000</v>
      </c>
      <c r="AA97" s="20"/>
      <c r="AB97" s="215">
        <v>217480000</v>
      </c>
      <c r="AC97" s="20"/>
      <c r="AD97" s="215">
        <f>[17]BS_PT!$S$21</f>
        <v>154202000</v>
      </c>
      <c r="AE97" s="20"/>
      <c r="AF97" s="215">
        <v>209418000</v>
      </c>
      <c r="AG97" s="20"/>
      <c r="AH97" s="215">
        <v>212069000</v>
      </c>
      <c r="AI97" s="20"/>
      <c r="AJ97" s="215">
        <v>208990000</v>
      </c>
      <c r="AK97" s="20"/>
      <c r="AL97" s="215">
        <v>227337000</v>
      </c>
      <c r="AM97" s="20"/>
      <c r="AN97" s="215">
        <v>234180000</v>
      </c>
      <c r="AO97" s="20"/>
      <c r="AP97" s="215">
        <v>202942000</v>
      </c>
      <c r="AQ97" s="20"/>
      <c r="AR97" s="215">
        <v>242392000</v>
      </c>
      <c r="AS97" s="20"/>
      <c r="AT97" s="215">
        <v>334517000</v>
      </c>
      <c r="AU97" s="20"/>
      <c r="AV97" s="215">
        <v>364385000</v>
      </c>
      <c r="AW97" s="20"/>
      <c r="AX97" s="215">
        <v>282010000</v>
      </c>
      <c r="AY97" s="20"/>
      <c r="AZ97" s="337"/>
      <c r="BA97" s="20"/>
      <c r="BB97" s="215">
        <v>238027000</v>
      </c>
      <c r="BC97" s="20"/>
      <c r="BD97" s="215">
        <v>229694000</v>
      </c>
      <c r="BE97" s="20"/>
      <c r="BF97" s="215">
        <v>233326000</v>
      </c>
      <c r="BG97" s="20"/>
      <c r="BH97" s="215">
        <v>271873000</v>
      </c>
      <c r="BI97" s="20"/>
      <c r="BJ97" s="215">
        <v>257427000</v>
      </c>
      <c r="BK97" s="520"/>
      <c r="BL97" s="215">
        <v>325605000</v>
      </c>
      <c r="BM97" s="520"/>
      <c r="BN97" s="215">
        <v>262410000</v>
      </c>
      <c r="BO97" s="520"/>
      <c r="BP97" s="81" t="s">
        <v>798</v>
      </c>
      <c r="BQ97" s="20"/>
      <c r="BR97" s="20"/>
      <c r="BS97" s="98">
        <v>176056</v>
      </c>
      <c r="BT97" s="20"/>
      <c r="BU97" s="98">
        <v>165453</v>
      </c>
      <c r="BV97" s="20"/>
      <c r="BW97" s="98">
        <v>155532.606</v>
      </c>
      <c r="BX97" s="20"/>
      <c r="BY97" s="98">
        <v>159199.61441000001</v>
      </c>
      <c r="BZ97" s="20"/>
      <c r="CA97" s="98">
        <v>146030.93009000001</v>
      </c>
      <c r="CB97" s="20"/>
      <c r="CC97" s="98">
        <v>148501.18388</v>
      </c>
      <c r="CD97" s="20"/>
      <c r="CE97" s="215">
        <v>132573000</v>
      </c>
      <c r="CF97" s="20"/>
      <c r="CG97" s="215">
        <v>128177000</v>
      </c>
      <c r="CH97" s="20"/>
      <c r="CI97" s="215">
        <f>T97</f>
        <v>166701000</v>
      </c>
      <c r="CJ97" s="20"/>
      <c r="CK97" s="215">
        <f>V97</f>
        <v>159663000</v>
      </c>
      <c r="CL97" s="20"/>
      <c r="CM97" s="215">
        <f>X97</f>
        <v>198231000</v>
      </c>
      <c r="CN97" s="20"/>
      <c r="CO97" s="215">
        <f>Z97</f>
        <v>205480000</v>
      </c>
      <c r="CP97" s="20"/>
      <c r="CQ97" s="215">
        <f>AB97</f>
        <v>217480000</v>
      </c>
      <c r="CR97" s="20"/>
      <c r="CS97" s="215">
        <f>AD97</f>
        <v>154202000</v>
      </c>
      <c r="CT97" s="20"/>
      <c r="CU97" s="215">
        <f>AF97</f>
        <v>209418000</v>
      </c>
      <c r="CV97" s="20"/>
      <c r="CW97" s="215">
        <f>AH97</f>
        <v>212069000</v>
      </c>
      <c r="CX97" s="20"/>
      <c r="CY97" s="215">
        <f>AJ97</f>
        <v>208990000</v>
      </c>
      <c r="CZ97" s="20"/>
      <c r="DA97" s="215">
        <f>AL97</f>
        <v>227337000</v>
      </c>
      <c r="DB97" s="20"/>
      <c r="DC97" s="215">
        <f>AN97</f>
        <v>234180000</v>
      </c>
      <c r="DD97" s="20"/>
      <c r="DE97" s="215">
        <f>AP97</f>
        <v>202942000</v>
      </c>
      <c r="DF97" s="20"/>
      <c r="DG97" s="215">
        <f>+AR97</f>
        <v>242392000</v>
      </c>
      <c r="DH97" s="20"/>
      <c r="DI97" s="215">
        <f>+AT97</f>
        <v>334517000</v>
      </c>
      <c r="DJ97" s="20"/>
      <c r="DK97" s="215">
        <f>+AV97</f>
        <v>364385000</v>
      </c>
      <c r="DL97" s="20"/>
      <c r="DM97" s="215">
        <f>+AX97</f>
        <v>282010000</v>
      </c>
      <c r="DN97" s="20"/>
      <c r="DO97" s="337"/>
      <c r="DP97" s="20"/>
      <c r="DQ97" s="215">
        <f>+BB97</f>
        <v>238027000</v>
      </c>
      <c r="DR97" s="20"/>
      <c r="DS97" s="215">
        <f>+BD97</f>
        <v>229694000</v>
      </c>
      <c r="DT97" s="20"/>
      <c r="DU97" s="215">
        <f>+BF97</f>
        <v>233326000</v>
      </c>
      <c r="DV97" s="20"/>
      <c r="DW97" s="215">
        <f>+BH97</f>
        <v>271873000</v>
      </c>
      <c r="DX97" s="20"/>
      <c r="DY97" s="215">
        <f>BJ97</f>
        <v>257427000</v>
      </c>
      <c r="EA97" s="215">
        <f>BL97</f>
        <v>325605000</v>
      </c>
      <c r="EC97" s="215">
        <f>BN97</f>
        <v>262410000</v>
      </c>
    </row>
    <row r="98" spans="1:133" ht="13.5" customHeight="1">
      <c r="A98" s="265" t="s">
        <v>799</v>
      </c>
      <c r="B98" s="33"/>
      <c r="C98" s="33"/>
      <c r="D98" s="266">
        <v>0</v>
      </c>
      <c r="E98" s="33"/>
      <c r="F98" s="266">
        <v>0</v>
      </c>
      <c r="G98" s="33"/>
      <c r="H98" s="266">
        <v>0</v>
      </c>
      <c r="I98" s="33"/>
      <c r="J98" s="267">
        <v>0</v>
      </c>
      <c r="K98" s="33"/>
      <c r="L98" s="267">
        <v>0</v>
      </c>
      <c r="M98" s="33"/>
      <c r="N98" s="267">
        <v>0</v>
      </c>
      <c r="O98" s="33"/>
      <c r="P98" s="268">
        <v>0</v>
      </c>
      <c r="Q98" s="33"/>
      <c r="R98" s="268">
        <v>0</v>
      </c>
      <c r="S98" s="33"/>
      <c r="T98" s="268">
        <v>0</v>
      </c>
      <c r="U98" s="33"/>
      <c r="V98" s="268">
        <v>0</v>
      </c>
      <c r="W98" s="33"/>
      <c r="X98" s="268">
        <v>0</v>
      </c>
      <c r="Y98" s="33"/>
      <c r="Z98" s="268">
        <v>0</v>
      </c>
      <c r="AA98" s="33"/>
      <c r="AB98" s="268">
        <v>0</v>
      </c>
      <c r="AC98" s="33"/>
      <c r="AD98" s="268">
        <f>[17]BS_PT!$S$22</f>
        <v>0</v>
      </c>
      <c r="AE98" s="33"/>
      <c r="AF98" s="268">
        <v>0</v>
      </c>
      <c r="AG98" s="33"/>
      <c r="AH98" s="268">
        <v>0</v>
      </c>
      <c r="AI98" s="33"/>
      <c r="AJ98" s="268">
        <v>0</v>
      </c>
      <c r="AK98" s="33"/>
      <c r="AL98" s="268">
        <v>1416426000</v>
      </c>
      <c r="AM98" s="33"/>
      <c r="AN98" s="268">
        <v>0</v>
      </c>
      <c r="AO98" s="33"/>
      <c r="AP98" s="268">
        <v>0</v>
      </c>
      <c r="AQ98" s="33"/>
      <c r="AR98" s="268">
        <v>0</v>
      </c>
      <c r="AS98" s="33"/>
      <c r="AT98" s="268">
        <v>0</v>
      </c>
      <c r="AU98" s="33"/>
      <c r="AV98" s="268">
        <v>0</v>
      </c>
      <c r="AW98" s="33"/>
      <c r="AX98" s="268">
        <v>0</v>
      </c>
      <c r="AY98" s="33"/>
      <c r="AZ98" s="338"/>
      <c r="BA98" s="33"/>
      <c r="BB98" s="268">
        <v>0</v>
      </c>
      <c r="BC98" s="33"/>
      <c r="BD98" s="268">
        <v>0</v>
      </c>
      <c r="BE98" s="33"/>
      <c r="BF98" s="268">
        <v>0</v>
      </c>
      <c r="BG98" s="33"/>
      <c r="BH98" s="268">
        <v>0</v>
      </c>
      <c r="BI98" s="33"/>
      <c r="BJ98" s="268">
        <v>0</v>
      </c>
      <c r="BK98" s="520"/>
      <c r="BL98" s="268">
        <v>0</v>
      </c>
      <c r="BM98" s="520"/>
      <c r="BN98" s="268">
        <v>0</v>
      </c>
      <c r="BO98" s="520"/>
      <c r="BP98" s="265" t="s">
        <v>921</v>
      </c>
      <c r="BQ98" s="33"/>
      <c r="BR98" s="33"/>
      <c r="BS98" s="266">
        <v>0</v>
      </c>
      <c r="BT98" s="33"/>
      <c r="BU98" s="266">
        <v>0</v>
      </c>
      <c r="BV98" s="33"/>
      <c r="BW98" s="266">
        <v>0</v>
      </c>
      <c r="BX98" s="33"/>
      <c r="BY98" s="266"/>
      <c r="BZ98" s="33"/>
      <c r="CA98" s="266">
        <v>0</v>
      </c>
      <c r="CB98" s="33"/>
      <c r="CC98" s="266">
        <v>0</v>
      </c>
      <c r="CD98" s="33"/>
      <c r="CE98" s="268" t="s">
        <v>180</v>
      </c>
      <c r="CF98" s="33"/>
      <c r="CG98" s="268">
        <v>0</v>
      </c>
      <c r="CH98" s="33"/>
      <c r="CI98" s="268">
        <f>T98</f>
        <v>0</v>
      </c>
      <c r="CJ98" s="33"/>
      <c r="CK98" s="268">
        <f>V98</f>
        <v>0</v>
      </c>
      <c r="CL98" s="33"/>
      <c r="CM98" s="268">
        <f>X98</f>
        <v>0</v>
      </c>
      <c r="CN98" s="33"/>
      <c r="CO98" s="268">
        <f>Z98</f>
        <v>0</v>
      </c>
      <c r="CP98" s="33"/>
      <c r="CQ98" s="268">
        <f>AB98</f>
        <v>0</v>
      </c>
      <c r="CR98" s="33"/>
      <c r="CS98" s="268">
        <f>AD98</f>
        <v>0</v>
      </c>
      <c r="CT98" s="33"/>
      <c r="CU98" s="268">
        <f>AF98</f>
        <v>0</v>
      </c>
      <c r="CV98" s="33"/>
      <c r="CW98" s="268">
        <f>AH98</f>
        <v>0</v>
      </c>
      <c r="CX98" s="33"/>
      <c r="CY98" s="268">
        <f>AJ98</f>
        <v>0</v>
      </c>
      <c r="CZ98" s="33"/>
      <c r="DA98" s="268">
        <f>AL98</f>
        <v>1416426000</v>
      </c>
      <c r="DB98" s="33"/>
      <c r="DC98" s="268">
        <f>AN98</f>
        <v>0</v>
      </c>
      <c r="DD98" s="33"/>
      <c r="DE98" s="268">
        <f>AP98</f>
        <v>0</v>
      </c>
      <c r="DF98" s="33"/>
      <c r="DG98" s="268">
        <f>+AR98</f>
        <v>0</v>
      </c>
      <c r="DH98" s="33"/>
      <c r="DI98" s="268">
        <f>+AT98</f>
        <v>0</v>
      </c>
      <c r="DJ98" s="33"/>
      <c r="DK98" s="268">
        <f>+AV98</f>
        <v>0</v>
      </c>
      <c r="DL98" s="33"/>
      <c r="DM98" s="268">
        <f>+AX98</f>
        <v>0</v>
      </c>
      <c r="DN98" s="33"/>
      <c r="DO98" s="338"/>
      <c r="DP98" s="33"/>
      <c r="DQ98" s="268">
        <f>+BB98</f>
        <v>0</v>
      </c>
      <c r="DR98" s="33"/>
      <c r="DS98" s="268">
        <f>+BD98</f>
        <v>0</v>
      </c>
      <c r="DT98" s="33"/>
      <c r="DU98" s="268">
        <f>+BF98</f>
        <v>0</v>
      </c>
      <c r="DV98" s="33"/>
      <c r="DW98" s="268">
        <f>+BH98</f>
        <v>0</v>
      </c>
      <c r="DX98" s="33"/>
      <c r="DY98" s="268">
        <f>BJ98</f>
        <v>0</v>
      </c>
      <c r="EA98" s="268">
        <f>BL98</f>
        <v>0</v>
      </c>
      <c r="EC98" s="268">
        <f>BN98</f>
        <v>0</v>
      </c>
    </row>
    <row r="99" spans="1:133" ht="13.5" customHeight="1">
      <c r="A99" s="81" t="s">
        <v>801</v>
      </c>
      <c r="B99" s="33"/>
      <c r="C99" s="33"/>
      <c r="D99" s="98">
        <v>40782</v>
      </c>
      <c r="E99" s="33"/>
      <c r="F99" s="98">
        <v>41664</v>
      </c>
      <c r="G99" s="33"/>
      <c r="H99" s="98">
        <v>42919.273000000001</v>
      </c>
      <c r="I99" s="33"/>
      <c r="J99" s="98">
        <v>35687.583319999998</v>
      </c>
      <c r="K99" s="33"/>
      <c r="L99" s="98">
        <v>40363.557000000001</v>
      </c>
      <c r="M99" s="33"/>
      <c r="N99" s="98">
        <v>48810.460479999994</v>
      </c>
      <c r="O99" s="33"/>
      <c r="P99" s="215">
        <v>74950000</v>
      </c>
      <c r="Q99" s="33"/>
      <c r="R99" s="215">
        <v>101782000</v>
      </c>
      <c r="S99" s="33"/>
      <c r="T99" s="215">
        <v>109394000</v>
      </c>
      <c r="U99" s="33"/>
      <c r="V99" s="215">
        <v>110680000</v>
      </c>
      <c r="W99" s="33"/>
      <c r="X99" s="215">
        <v>120517000</v>
      </c>
      <c r="Y99" s="33"/>
      <c r="Z99" s="215">
        <v>124355000</v>
      </c>
      <c r="AA99" s="33"/>
      <c r="AB99" s="215">
        <v>141628000</v>
      </c>
      <c r="AC99" s="33"/>
      <c r="AD99" s="215">
        <f>[17]BS_PT!$S$23</f>
        <v>154543000</v>
      </c>
      <c r="AE99" s="33"/>
      <c r="AF99" s="215">
        <v>143212000</v>
      </c>
      <c r="AG99" s="33"/>
      <c r="AH99" s="215">
        <v>160897000</v>
      </c>
      <c r="AI99" s="33"/>
      <c r="AJ99" s="215">
        <v>152759000</v>
      </c>
      <c r="AK99" s="33"/>
      <c r="AL99" s="215">
        <v>183763000</v>
      </c>
      <c r="AM99" s="33"/>
      <c r="AN99" s="215">
        <v>238952000</v>
      </c>
      <c r="AO99" s="33"/>
      <c r="AP99" s="215">
        <v>244886000</v>
      </c>
      <c r="AQ99" s="33"/>
      <c r="AR99" s="215">
        <v>260217000</v>
      </c>
      <c r="AS99" s="33"/>
      <c r="AT99" s="215">
        <v>277229000</v>
      </c>
      <c r="AU99" s="33"/>
      <c r="AV99" s="215">
        <v>285154000</v>
      </c>
      <c r="AW99" s="33"/>
      <c r="AX99" s="215">
        <v>295557000</v>
      </c>
      <c r="AY99" s="33"/>
      <c r="AZ99" s="337"/>
      <c r="BA99" s="33"/>
      <c r="BB99" s="215">
        <v>309736000</v>
      </c>
      <c r="BC99" s="33"/>
      <c r="BD99" s="215">
        <v>316205000</v>
      </c>
      <c r="BE99" s="33"/>
      <c r="BF99" s="215">
        <v>305244000</v>
      </c>
      <c r="BG99" s="33"/>
      <c r="BH99" s="215">
        <v>263007000</v>
      </c>
      <c r="BI99" s="33"/>
      <c r="BJ99" s="215">
        <v>217389000</v>
      </c>
      <c r="BK99" s="520"/>
      <c r="BL99" s="215">
        <v>163390000</v>
      </c>
      <c r="BM99" s="520"/>
      <c r="BN99" s="215">
        <v>148487000</v>
      </c>
      <c r="BO99" s="520"/>
      <c r="BP99" s="81" t="s">
        <v>802</v>
      </c>
      <c r="BQ99" s="33"/>
      <c r="BR99" s="33"/>
      <c r="BS99" s="98">
        <v>40782</v>
      </c>
      <c r="BT99" s="33"/>
      <c r="BU99" s="98">
        <v>41664</v>
      </c>
      <c r="BV99" s="33"/>
      <c r="BW99" s="98">
        <v>42919.273000000001</v>
      </c>
      <c r="BX99" s="33"/>
      <c r="BY99" s="98">
        <v>35687.583319999998</v>
      </c>
      <c r="BZ99" s="33"/>
      <c r="CA99" s="98">
        <v>40363.557000000001</v>
      </c>
      <c r="CB99" s="33"/>
      <c r="CC99" s="98">
        <v>48810.460479999994</v>
      </c>
      <c r="CD99" s="33"/>
      <c r="CE99" s="215">
        <v>74950000</v>
      </c>
      <c r="CF99" s="33"/>
      <c r="CG99" s="215">
        <v>101782000</v>
      </c>
      <c r="CH99" s="33"/>
      <c r="CI99" s="215">
        <f>T99</f>
        <v>109394000</v>
      </c>
      <c r="CJ99" s="33"/>
      <c r="CK99" s="215">
        <f>V99</f>
        <v>110680000</v>
      </c>
      <c r="CL99" s="33"/>
      <c r="CM99" s="215">
        <f>X99</f>
        <v>120517000</v>
      </c>
      <c r="CN99" s="33"/>
      <c r="CO99" s="215">
        <f>Z99</f>
        <v>124355000</v>
      </c>
      <c r="CP99" s="33"/>
      <c r="CQ99" s="215">
        <f>AB99</f>
        <v>141628000</v>
      </c>
      <c r="CR99" s="33"/>
      <c r="CS99" s="215">
        <f>AD99</f>
        <v>154543000</v>
      </c>
      <c r="CT99" s="33"/>
      <c r="CU99" s="215">
        <f>AF99</f>
        <v>143212000</v>
      </c>
      <c r="CV99" s="33"/>
      <c r="CW99" s="215">
        <f>AH99</f>
        <v>160897000</v>
      </c>
      <c r="CX99" s="33"/>
      <c r="CY99" s="215">
        <f>AJ99</f>
        <v>152759000</v>
      </c>
      <c r="CZ99" s="33"/>
      <c r="DA99" s="215">
        <f>AL99</f>
        <v>183763000</v>
      </c>
      <c r="DB99" s="33"/>
      <c r="DC99" s="215">
        <f>AN99</f>
        <v>238952000</v>
      </c>
      <c r="DD99" s="33"/>
      <c r="DE99" s="215">
        <f>AP99</f>
        <v>244886000</v>
      </c>
      <c r="DF99" s="33"/>
      <c r="DG99" s="215">
        <f>+AR99</f>
        <v>260217000</v>
      </c>
      <c r="DH99" s="33"/>
      <c r="DI99" s="215">
        <f>+AT99</f>
        <v>277229000</v>
      </c>
      <c r="DJ99" s="33"/>
      <c r="DK99" s="215">
        <f>+AV99</f>
        <v>285154000</v>
      </c>
      <c r="DL99" s="33"/>
      <c r="DM99" s="215">
        <f>+AX99</f>
        <v>295557000</v>
      </c>
      <c r="DN99" s="33"/>
      <c r="DO99" s="337"/>
      <c r="DP99" s="33"/>
      <c r="DQ99" s="215">
        <f>+BB99</f>
        <v>309736000</v>
      </c>
      <c r="DR99" s="33"/>
      <c r="DS99" s="215">
        <f>+BD99</f>
        <v>316205000</v>
      </c>
      <c r="DT99" s="33"/>
      <c r="DU99" s="215">
        <f>+BF99</f>
        <v>305244000</v>
      </c>
      <c r="DV99" s="33"/>
      <c r="DW99" s="215">
        <f>+BH99</f>
        <v>263007000</v>
      </c>
      <c r="DX99" s="33"/>
      <c r="DY99" s="215">
        <f>BJ99</f>
        <v>217389000</v>
      </c>
      <c r="EA99" s="215">
        <f>BL99</f>
        <v>163390000</v>
      </c>
      <c r="EC99" s="215">
        <f>BN99</f>
        <v>148487000</v>
      </c>
    </row>
    <row r="100" spans="1:133" ht="13.5" customHeight="1">
      <c r="A100" s="265" t="s">
        <v>903</v>
      </c>
      <c r="B100" s="33"/>
      <c r="C100" s="33"/>
      <c r="D100" s="266"/>
      <c r="E100" s="33"/>
      <c r="F100" s="266"/>
      <c r="G100" s="33"/>
      <c r="H100" s="266">
        <v>0</v>
      </c>
      <c r="I100" s="33"/>
      <c r="J100" s="267">
        <v>0</v>
      </c>
      <c r="K100" s="33"/>
      <c r="L100" s="267">
        <v>0</v>
      </c>
      <c r="M100" s="33"/>
      <c r="N100" s="267">
        <v>0</v>
      </c>
      <c r="O100" s="33"/>
      <c r="P100" s="268">
        <v>0</v>
      </c>
      <c r="Q100" s="33"/>
      <c r="R100" s="268">
        <v>0</v>
      </c>
      <c r="S100" s="33"/>
      <c r="T100" s="268">
        <v>10950000</v>
      </c>
      <c r="U100" s="33"/>
      <c r="V100" s="268">
        <v>11168000</v>
      </c>
      <c r="W100" s="33"/>
      <c r="X100" s="268">
        <v>11701000</v>
      </c>
      <c r="Y100" s="33"/>
      <c r="Z100" s="268">
        <v>8889000</v>
      </c>
      <c r="AA100" s="33"/>
      <c r="AB100" s="268">
        <v>8987000</v>
      </c>
      <c r="AC100" s="33"/>
      <c r="AD100" s="268">
        <v>15635000</v>
      </c>
      <c r="AE100" s="33"/>
      <c r="AF100" s="268">
        <v>15590000</v>
      </c>
      <c r="AG100" s="33"/>
      <c r="AH100" s="268">
        <v>15308000</v>
      </c>
      <c r="AI100" s="33"/>
      <c r="AJ100" s="268">
        <v>14889000</v>
      </c>
      <c r="AK100" s="33"/>
      <c r="AL100" s="268">
        <v>15070000</v>
      </c>
      <c r="AM100" s="33"/>
      <c r="AN100" s="268">
        <v>15118000</v>
      </c>
      <c r="AO100" s="33"/>
      <c r="AP100" s="268">
        <v>16598000</v>
      </c>
      <c r="AQ100" s="33"/>
      <c r="AR100" s="268">
        <v>16827000</v>
      </c>
      <c r="AS100" s="33"/>
      <c r="AT100" s="268">
        <v>11000</v>
      </c>
      <c r="AU100" s="33"/>
      <c r="AV100" s="268">
        <v>11000</v>
      </c>
      <c r="AW100" s="33"/>
      <c r="AX100" s="268">
        <v>11000</v>
      </c>
      <c r="AY100" s="33"/>
      <c r="AZ100" s="338"/>
      <c r="BA100" s="33"/>
      <c r="BB100" s="268"/>
      <c r="BC100" s="33"/>
      <c r="BD100" s="268"/>
      <c r="BE100" s="33"/>
      <c r="BF100" s="268"/>
      <c r="BG100" s="33"/>
      <c r="BH100" s="268"/>
      <c r="BI100" s="33"/>
      <c r="BJ100" s="268"/>
      <c r="BK100" s="520"/>
      <c r="BL100" s="268"/>
      <c r="BM100" s="520"/>
      <c r="BN100" s="268"/>
      <c r="BO100" s="520"/>
      <c r="BP100" s="265" t="s">
        <v>809</v>
      </c>
      <c r="BQ100" s="33"/>
      <c r="BR100" s="33"/>
      <c r="BS100" s="266">
        <v>0</v>
      </c>
      <c r="BT100" s="33"/>
      <c r="BU100" s="266">
        <v>0</v>
      </c>
      <c r="BV100" s="33"/>
      <c r="BW100" s="266">
        <v>0</v>
      </c>
      <c r="BX100" s="33"/>
      <c r="BY100" s="266"/>
      <c r="BZ100" s="33"/>
      <c r="CA100" s="266">
        <v>0</v>
      </c>
      <c r="CB100" s="33"/>
      <c r="CC100" s="266">
        <v>0</v>
      </c>
      <c r="CD100" s="33"/>
      <c r="CE100" s="268">
        <v>0</v>
      </c>
      <c r="CF100" s="33"/>
      <c r="CG100" s="268">
        <v>0</v>
      </c>
      <c r="CH100" s="33"/>
      <c r="CI100" s="268">
        <f>T100</f>
        <v>10950000</v>
      </c>
      <c r="CJ100" s="33"/>
      <c r="CK100" s="268">
        <f>V100</f>
        <v>11168000</v>
      </c>
      <c r="CL100" s="33"/>
      <c r="CM100" s="268">
        <f>X100</f>
        <v>11701000</v>
      </c>
      <c r="CN100" s="33"/>
      <c r="CO100" s="268">
        <f>Z100</f>
        <v>8889000</v>
      </c>
      <c r="CP100" s="33"/>
      <c r="CQ100" s="268">
        <f>AB100</f>
        <v>8987000</v>
      </c>
      <c r="CR100" s="33"/>
      <c r="CS100" s="268">
        <f>AD100</f>
        <v>15635000</v>
      </c>
      <c r="CT100" s="33"/>
      <c r="CU100" s="268">
        <f>AF100</f>
        <v>15590000</v>
      </c>
      <c r="CV100" s="33"/>
      <c r="CW100" s="268">
        <f>AH100</f>
        <v>15308000</v>
      </c>
      <c r="CX100" s="33"/>
      <c r="CY100" s="268">
        <f>AJ100</f>
        <v>14889000</v>
      </c>
      <c r="CZ100" s="33"/>
      <c r="DA100" s="268">
        <f>AL100</f>
        <v>15070000</v>
      </c>
      <c r="DB100" s="33"/>
      <c r="DC100" s="268">
        <f>AN100</f>
        <v>15118000</v>
      </c>
      <c r="DD100" s="33"/>
      <c r="DE100" s="268">
        <f>AP100</f>
        <v>16598000</v>
      </c>
      <c r="DF100" s="33"/>
      <c r="DG100" s="268">
        <f>+AR100</f>
        <v>16827000</v>
      </c>
      <c r="DH100" s="33"/>
      <c r="DI100" s="268">
        <f>+AT100</f>
        <v>11000</v>
      </c>
      <c r="DJ100" s="33"/>
      <c r="DK100" s="268">
        <f>+AV100</f>
        <v>11000</v>
      </c>
      <c r="DL100" s="33"/>
      <c r="DM100" s="268">
        <f>+AX100</f>
        <v>11000</v>
      </c>
      <c r="DN100" s="33"/>
      <c r="DO100" s="338"/>
      <c r="DP100" s="33"/>
      <c r="DQ100" s="268">
        <f>+BB100</f>
        <v>0</v>
      </c>
      <c r="DR100" s="33"/>
      <c r="DS100" s="268">
        <f>+BD100</f>
        <v>0</v>
      </c>
      <c r="DT100" s="33"/>
      <c r="DU100" s="268">
        <f>+BF100</f>
        <v>0</v>
      </c>
      <c r="DV100" s="33"/>
      <c r="DW100" s="268">
        <f>+BH100</f>
        <v>0</v>
      </c>
      <c r="DX100" s="33"/>
      <c r="DY100" s="268">
        <f>BJ100</f>
        <v>0</v>
      </c>
      <c r="EA100" s="268">
        <f>BL100</f>
        <v>0</v>
      </c>
      <c r="EC100" s="268">
        <f>BN100</f>
        <v>0</v>
      </c>
    </row>
    <row r="101" spans="1:133" ht="13.5" customHeight="1">
      <c r="A101" s="81" t="s">
        <v>803</v>
      </c>
      <c r="B101" s="33"/>
      <c r="C101" s="33"/>
      <c r="D101" s="98"/>
      <c r="E101" s="33"/>
      <c r="F101" s="98"/>
      <c r="G101" s="33"/>
      <c r="H101" s="98">
        <v>0</v>
      </c>
      <c r="I101" s="33"/>
      <c r="J101" s="98">
        <v>0</v>
      </c>
      <c r="K101" s="33"/>
      <c r="L101" s="98">
        <v>0</v>
      </c>
      <c r="M101" s="33"/>
      <c r="N101" s="98">
        <v>0</v>
      </c>
      <c r="O101" s="33"/>
      <c r="P101" s="98">
        <v>0</v>
      </c>
      <c r="Q101" s="33"/>
      <c r="R101" s="98">
        <v>0</v>
      </c>
      <c r="S101" s="33"/>
      <c r="T101" s="98">
        <v>0</v>
      </c>
      <c r="U101" s="33"/>
      <c r="V101" s="215">
        <v>11000</v>
      </c>
      <c r="W101" s="33"/>
      <c r="X101" s="215">
        <v>11000</v>
      </c>
      <c r="Y101" s="33"/>
      <c r="Z101" s="215">
        <v>11000</v>
      </c>
      <c r="AA101" s="33"/>
      <c r="AB101" s="215">
        <v>11000</v>
      </c>
      <c r="AC101" s="33"/>
      <c r="AD101" s="215">
        <v>11000</v>
      </c>
      <c r="AE101" s="33"/>
      <c r="AF101" s="215">
        <v>11000</v>
      </c>
      <c r="AG101" s="33"/>
      <c r="AH101" s="215">
        <v>11000</v>
      </c>
      <c r="AI101" s="33"/>
      <c r="AJ101" s="215">
        <v>11000</v>
      </c>
      <c r="AK101" s="33"/>
      <c r="AL101" s="215">
        <v>11000</v>
      </c>
      <c r="AM101" s="33"/>
      <c r="AN101" s="215">
        <v>11000</v>
      </c>
      <c r="AO101" s="33"/>
      <c r="AP101" s="215">
        <v>11000</v>
      </c>
      <c r="AQ101" s="33"/>
      <c r="AR101" s="215">
        <v>11000</v>
      </c>
      <c r="AS101" s="33"/>
      <c r="AT101" s="215">
        <v>0</v>
      </c>
      <c r="AU101" s="33"/>
      <c r="AV101" s="215">
        <v>0</v>
      </c>
      <c r="AW101" s="33"/>
      <c r="AX101" s="215">
        <v>0</v>
      </c>
      <c r="AY101" s="33"/>
      <c r="AZ101" s="337"/>
      <c r="BA101" s="33"/>
      <c r="BB101" s="215">
        <v>11000</v>
      </c>
      <c r="BC101" s="33"/>
      <c r="BD101" s="215">
        <v>11000</v>
      </c>
      <c r="BE101" s="33"/>
      <c r="BF101" s="215">
        <v>0</v>
      </c>
      <c r="BG101" s="33"/>
      <c r="BH101" s="215">
        <v>0</v>
      </c>
      <c r="BI101" s="33"/>
      <c r="BJ101" s="215">
        <v>0</v>
      </c>
      <c r="BK101" s="520"/>
      <c r="BL101" s="215">
        <v>0</v>
      </c>
      <c r="BM101" s="520"/>
      <c r="BN101" s="215">
        <v>0</v>
      </c>
      <c r="BO101" s="520"/>
      <c r="BP101" s="81" t="s">
        <v>922</v>
      </c>
      <c r="BQ101" s="33"/>
      <c r="BR101" s="33"/>
      <c r="BS101" s="98">
        <v>0</v>
      </c>
      <c r="BT101" s="33"/>
      <c r="BU101" s="98">
        <v>0</v>
      </c>
      <c r="BV101" s="33"/>
      <c r="BW101" s="98">
        <v>0</v>
      </c>
      <c r="BX101" s="33"/>
      <c r="BY101" s="98"/>
      <c r="BZ101" s="33"/>
      <c r="CA101" s="98"/>
      <c r="CB101" s="33"/>
      <c r="CC101" s="98">
        <v>0</v>
      </c>
      <c r="CD101" s="33"/>
      <c r="CE101" s="195">
        <v>0</v>
      </c>
      <c r="CF101" s="33"/>
      <c r="CG101" s="195">
        <v>0</v>
      </c>
      <c r="CH101" s="33"/>
      <c r="CI101" s="195">
        <f>T101</f>
        <v>0</v>
      </c>
      <c r="CJ101" s="33"/>
      <c r="CK101" s="195">
        <f>V101</f>
        <v>11000</v>
      </c>
      <c r="CL101" s="33"/>
      <c r="CM101" s="98">
        <f>X101</f>
        <v>11000</v>
      </c>
      <c r="CN101" s="33"/>
      <c r="CO101" s="98">
        <f>Z101</f>
        <v>11000</v>
      </c>
      <c r="CP101" s="33"/>
      <c r="CQ101" s="98">
        <f>AB101</f>
        <v>11000</v>
      </c>
      <c r="CR101" s="33"/>
      <c r="CS101" s="295">
        <f>AD101</f>
        <v>11000</v>
      </c>
      <c r="CT101" s="33"/>
      <c r="CU101" s="295">
        <f>AF101</f>
        <v>11000</v>
      </c>
      <c r="CV101" s="33"/>
      <c r="CW101" s="295">
        <f>AH101</f>
        <v>11000</v>
      </c>
      <c r="CX101" s="33"/>
      <c r="CY101" s="295">
        <f>AJ101</f>
        <v>11000</v>
      </c>
      <c r="CZ101" s="33"/>
      <c r="DA101" s="295">
        <f>AL101</f>
        <v>11000</v>
      </c>
      <c r="DB101" s="33"/>
      <c r="DC101" s="295">
        <f>AN101</f>
        <v>11000</v>
      </c>
      <c r="DD101" s="33"/>
      <c r="DE101" s="295">
        <f>AP101</f>
        <v>11000</v>
      </c>
      <c r="DF101" s="33"/>
      <c r="DG101" s="295">
        <f>+AR101</f>
        <v>11000</v>
      </c>
      <c r="DH101" s="33"/>
      <c r="DI101" s="295">
        <f>+AT101</f>
        <v>0</v>
      </c>
      <c r="DJ101" s="33"/>
      <c r="DK101" s="295">
        <f>+AV101</f>
        <v>0</v>
      </c>
      <c r="DL101" s="33"/>
      <c r="DM101" s="295">
        <f>+AX101</f>
        <v>0</v>
      </c>
      <c r="DN101" s="33"/>
      <c r="DO101" s="339"/>
      <c r="DP101" s="33"/>
      <c r="DQ101" s="295">
        <f>+BB101</f>
        <v>11000</v>
      </c>
      <c r="DR101" s="33"/>
      <c r="DS101" s="295">
        <f>+BD101</f>
        <v>11000</v>
      </c>
      <c r="DT101" s="33"/>
      <c r="DU101" s="295">
        <f>+BF101</f>
        <v>0</v>
      </c>
      <c r="DV101" s="33"/>
      <c r="DW101" s="295">
        <f>+BH101</f>
        <v>0</v>
      </c>
      <c r="DX101" s="33"/>
      <c r="DY101" s="295">
        <f>BJ102</f>
        <v>12881000</v>
      </c>
      <c r="EA101" s="295">
        <f>BL101</f>
        <v>0</v>
      </c>
      <c r="EC101" s="295">
        <f>BN101</f>
        <v>0</v>
      </c>
    </row>
    <row r="102" spans="1:133" ht="13.5" customHeight="1">
      <c r="A102" s="265" t="s">
        <v>901</v>
      </c>
      <c r="B102" s="33"/>
      <c r="C102" s="33"/>
      <c r="D102" s="266"/>
      <c r="E102" s="33"/>
      <c r="F102" s="266">
        <v>0</v>
      </c>
      <c r="G102" s="33"/>
      <c r="H102" s="266">
        <v>0</v>
      </c>
      <c r="I102" s="33"/>
      <c r="J102" s="267">
        <v>0</v>
      </c>
      <c r="K102" s="33"/>
      <c r="L102" s="267">
        <v>0</v>
      </c>
      <c r="M102" s="33"/>
      <c r="N102" s="267">
        <v>0</v>
      </c>
      <c r="O102" s="33"/>
      <c r="P102" s="268">
        <v>0</v>
      </c>
      <c r="Q102" s="33"/>
      <c r="R102" s="268">
        <v>0</v>
      </c>
      <c r="S102" s="33"/>
      <c r="T102" s="268">
        <v>0</v>
      </c>
      <c r="U102" s="33"/>
      <c r="V102" s="268">
        <v>0</v>
      </c>
      <c r="W102" s="33"/>
      <c r="X102" s="268">
        <v>0</v>
      </c>
      <c r="Y102" s="33"/>
      <c r="Z102" s="268">
        <v>0</v>
      </c>
      <c r="AA102" s="33"/>
      <c r="AB102" s="268">
        <v>0</v>
      </c>
      <c r="AC102" s="33"/>
      <c r="AD102" s="268">
        <f>[17]BS_PT!$S$25</f>
        <v>0</v>
      </c>
      <c r="AE102" s="33"/>
      <c r="AF102" s="268">
        <v>0</v>
      </c>
      <c r="AG102" s="33"/>
      <c r="AH102" s="268">
        <v>0</v>
      </c>
      <c r="AI102" s="33"/>
      <c r="AJ102" s="268">
        <v>0</v>
      </c>
      <c r="AK102" s="33"/>
      <c r="AL102" s="268">
        <v>159336000</v>
      </c>
      <c r="AM102" s="33"/>
      <c r="AN102" s="268">
        <v>0</v>
      </c>
      <c r="AO102" s="33"/>
      <c r="AP102" s="268">
        <v>0</v>
      </c>
      <c r="AQ102" s="33"/>
      <c r="AR102" s="268">
        <v>0</v>
      </c>
      <c r="AS102" s="33"/>
      <c r="AT102" s="268">
        <v>152429000</v>
      </c>
      <c r="AU102" s="33"/>
      <c r="AV102" s="268">
        <v>230348000</v>
      </c>
      <c r="AW102" s="33"/>
      <c r="AX102" s="268">
        <v>0</v>
      </c>
      <c r="AY102" s="33"/>
      <c r="AZ102" s="338"/>
      <c r="BA102" s="33"/>
      <c r="BB102" s="268">
        <v>1971000</v>
      </c>
      <c r="BC102" s="33"/>
      <c r="BD102" s="268">
        <v>33339000</v>
      </c>
      <c r="BE102" s="33"/>
      <c r="BF102" s="268">
        <v>72443000</v>
      </c>
      <c r="BG102" s="33"/>
      <c r="BH102" s="268">
        <v>40875000</v>
      </c>
      <c r="BI102" s="33"/>
      <c r="BJ102" s="268">
        <v>12881000</v>
      </c>
      <c r="BK102" s="520"/>
      <c r="BL102" s="268">
        <v>2122000</v>
      </c>
      <c r="BM102" s="520"/>
      <c r="BN102" s="268">
        <v>262000</v>
      </c>
      <c r="BO102" s="520"/>
      <c r="BP102" s="265" t="s">
        <v>600</v>
      </c>
      <c r="BQ102" s="33"/>
      <c r="BR102" s="33"/>
      <c r="BS102" s="266">
        <v>0</v>
      </c>
      <c r="BT102" s="33"/>
      <c r="BU102" s="266">
        <v>0</v>
      </c>
      <c r="BV102" s="33"/>
      <c r="BW102" s="266">
        <v>0</v>
      </c>
      <c r="BX102" s="33"/>
      <c r="BY102" s="266"/>
      <c r="BZ102" s="33"/>
      <c r="CA102" s="266"/>
      <c r="CB102" s="33"/>
      <c r="CC102" s="266">
        <v>0</v>
      </c>
      <c r="CD102" s="33"/>
      <c r="CE102" s="268">
        <v>0</v>
      </c>
      <c r="CF102" s="33"/>
      <c r="CG102" s="268">
        <v>0</v>
      </c>
      <c r="CH102" s="33"/>
      <c r="CI102" s="268">
        <f>T102</f>
        <v>0</v>
      </c>
      <c r="CJ102" s="33"/>
      <c r="CK102" s="268">
        <f>V102</f>
        <v>0</v>
      </c>
      <c r="CL102" s="33"/>
      <c r="CM102" s="268">
        <f>X102</f>
        <v>0</v>
      </c>
      <c r="CN102" s="33"/>
      <c r="CO102" s="268">
        <f>Z102</f>
        <v>0</v>
      </c>
      <c r="CP102" s="33"/>
      <c r="CQ102" s="268">
        <f>AB102</f>
        <v>0</v>
      </c>
      <c r="CR102" s="33"/>
      <c r="CS102" s="268">
        <f>AD102</f>
        <v>0</v>
      </c>
      <c r="CT102" s="33"/>
      <c r="CU102" s="268">
        <f>AF102</f>
        <v>0</v>
      </c>
      <c r="CV102" s="33"/>
      <c r="CW102" s="268">
        <f>AH102</f>
        <v>0</v>
      </c>
      <c r="CX102" s="33"/>
      <c r="CY102" s="268">
        <f>AJ102</f>
        <v>0</v>
      </c>
      <c r="CZ102" s="33"/>
      <c r="DA102" s="268">
        <f>AL102</f>
        <v>159336000</v>
      </c>
      <c r="DB102" s="33"/>
      <c r="DC102" s="268">
        <f>AN102</f>
        <v>0</v>
      </c>
      <c r="DD102" s="33"/>
      <c r="DE102" s="268">
        <f>AP102</f>
        <v>0</v>
      </c>
      <c r="DF102" s="33"/>
      <c r="DG102" s="268">
        <f>+AR102</f>
        <v>0</v>
      </c>
      <c r="DH102" s="33"/>
      <c r="DI102" s="268">
        <f>+AT102</f>
        <v>152429000</v>
      </c>
      <c r="DJ102" s="33"/>
      <c r="DK102" s="268">
        <f>+AV102</f>
        <v>230348000</v>
      </c>
      <c r="DL102" s="33"/>
      <c r="DM102" s="268">
        <f>+AX102</f>
        <v>0</v>
      </c>
      <c r="DN102" s="33"/>
      <c r="DO102" s="338"/>
      <c r="DP102" s="33"/>
      <c r="DQ102" s="268">
        <f>+BB102</f>
        <v>1971000</v>
      </c>
      <c r="DR102" s="33"/>
      <c r="DS102" s="268">
        <f>+BD102</f>
        <v>33339000</v>
      </c>
      <c r="DT102" s="33"/>
      <c r="DU102" s="268">
        <f>+BF102</f>
        <v>72443000</v>
      </c>
      <c r="DV102" s="33"/>
      <c r="DW102" s="268">
        <f>+BH102</f>
        <v>40875000</v>
      </c>
      <c r="DX102" s="33"/>
      <c r="DY102" s="268">
        <f>BJ103</f>
        <v>97701000</v>
      </c>
      <c r="EA102" s="268">
        <f>BL102</f>
        <v>2122000</v>
      </c>
      <c r="EC102" s="268">
        <f>BN102</f>
        <v>262000</v>
      </c>
    </row>
    <row r="103" spans="1:133" ht="13.5" customHeight="1">
      <c r="A103" s="81" t="s">
        <v>808</v>
      </c>
      <c r="B103" s="20"/>
      <c r="C103" s="20"/>
      <c r="D103" s="98"/>
      <c r="E103" s="20"/>
      <c r="F103" s="98"/>
      <c r="G103" s="20"/>
      <c r="H103" s="98"/>
      <c r="I103" s="20"/>
      <c r="J103" s="98"/>
      <c r="K103" s="20"/>
      <c r="L103" s="98"/>
      <c r="M103" s="20"/>
      <c r="N103" s="98"/>
      <c r="O103" s="20"/>
      <c r="P103" s="215"/>
      <c r="Q103" s="20"/>
      <c r="R103" s="215"/>
      <c r="S103" s="20"/>
      <c r="T103" s="215"/>
      <c r="U103" s="20"/>
      <c r="V103" s="215"/>
      <c r="W103" s="20"/>
      <c r="X103" s="215"/>
      <c r="Y103" s="20"/>
      <c r="Z103" s="215"/>
      <c r="AA103" s="20"/>
      <c r="AB103" s="215"/>
      <c r="AC103" s="20"/>
      <c r="AD103" s="215"/>
      <c r="AE103" s="20"/>
      <c r="AF103" s="215"/>
      <c r="AG103" s="20"/>
      <c r="AH103" s="215"/>
      <c r="AI103" s="20"/>
      <c r="AJ103" s="215"/>
      <c r="AK103" s="20"/>
      <c r="AL103" s="215"/>
      <c r="AM103" s="20"/>
      <c r="AN103" s="215"/>
      <c r="AO103" s="20"/>
      <c r="AP103" s="215"/>
      <c r="AQ103" s="20"/>
      <c r="AR103" s="215"/>
      <c r="AS103" s="20"/>
      <c r="AT103" s="215"/>
      <c r="AU103" s="20"/>
      <c r="AV103" s="215"/>
      <c r="AW103" s="20"/>
      <c r="AX103" s="215"/>
      <c r="AY103" s="20"/>
      <c r="AZ103" s="337"/>
      <c r="BA103" s="20"/>
      <c r="BB103" s="215">
        <v>18302000</v>
      </c>
      <c r="BC103" s="20"/>
      <c r="BD103" s="215">
        <v>18542000</v>
      </c>
      <c r="BE103" s="20"/>
      <c r="BF103" s="215">
        <v>17435000</v>
      </c>
      <c r="BG103" s="20"/>
      <c r="BH103" s="215">
        <v>16658000</v>
      </c>
      <c r="BI103" s="20"/>
      <c r="BJ103" s="215">
        <v>97701000</v>
      </c>
      <c r="BK103" s="520"/>
      <c r="BL103" s="215">
        <v>39826000</v>
      </c>
      <c r="BM103" s="520"/>
      <c r="BN103" s="215">
        <v>73118000</v>
      </c>
      <c r="BO103" s="520"/>
      <c r="BP103" s="81" t="s">
        <v>923</v>
      </c>
      <c r="BQ103" s="20"/>
      <c r="BR103" s="20"/>
      <c r="BS103" s="98"/>
      <c r="BT103" s="20"/>
      <c r="BU103" s="98"/>
      <c r="BV103" s="20"/>
      <c r="BW103" s="98"/>
      <c r="BX103" s="20"/>
      <c r="BY103" s="98"/>
      <c r="BZ103" s="20"/>
      <c r="CA103" s="98"/>
      <c r="CB103" s="20"/>
      <c r="CC103" s="98"/>
      <c r="CD103" s="20"/>
      <c r="CE103" s="215"/>
      <c r="CF103" s="20"/>
      <c r="CG103" s="215"/>
      <c r="CH103" s="20"/>
      <c r="CI103" s="215"/>
      <c r="CJ103" s="20"/>
      <c r="CK103" s="215"/>
      <c r="CL103" s="20"/>
      <c r="CM103" s="215"/>
      <c r="CN103" s="20"/>
      <c r="CO103" s="215"/>
      <c r="CP103" s="20"/>
      <c r="CQ103" s="215"/>
      <c r="CR103" s="20"/>
      <c r="CS103" s="215"/>
      <c r="CT103" s="20"/>
      <c r="CU103" s="215"/>
      <c r="CV103" s="20"/>
      <c r="CW103" s="215"/>
      <c r="CX103" s="20"/>
      <c r="CY103" s="215"/>
      <c r="CZ103" s="20"/>
      <c r="DA103" s="215"/>
      <c r="DB103" s="20"/>
      <c r="DC103" s="215"/>
      <c r="DD103" s="20"/>
      <c r="DE103" s="215"/>
      <c r="DF103" s="20"/>
      <c r="DG103" s="215"/>
      <c r="DH103" s="20"/>
      <c r="DI103" s="215"/>
      <c r="DJ103" s="20"/>
      <c r="DK103" s="215"/>
      <c r="DL103" s="20"/>
      <c r="DM103" s="215"/>
      <c r="DN103" s="20"/>
      <c r="DO103" s="337"/>
      <c r="DP103" s="20"/>
      <c r="DQ103" s="215">
        <f>+BB103</f>
        <v>18302000</v>
      </c>
      <c r="DR103" s="20"/>
      <c r="DS103" s="215">
        <f>+BD103</f>
        <v>18542000</v>
      </c>
      <c r="DT103" s="20"/>
      <c r="DU103" s="215">
        <f>+BF103</f>
        <v>17435000</v>
      </c>
      <c r="DV103" s="20"/>
      <c r="DW103" s="215">
        <f>+BH103</f>
        <v>16658000</v>
      </c>
      <c r="DX103" s="20"/>
      <c r="DY103" s="215">
        <f>BJ104</f>
        <v>17835000</v>
      </c>
      <c r="EA103" s="215">
        <f>BL103</f>
        <v>39826000</v>
      </c>
      <c r="EC103" s="215">
        <f>BN103</f>
        <v>73118000</v>
      </c>
    </row>
    <row r="104" spans="1:133" ht="13.5" customHeight="1">
      <c r="A104" s="265" t="s">
        <v>924</v>
      </c>
      <c r="B104" s="33"/>
      <c r="C104" s="33"/>
      <c r="D104" s="266">
        <v>30686</v>
      </c>
      <c r="E104" s="33"/>
      <c r="F104" s="266">
        <v>20013</v>
      </c>
      <c r="G104" s="33"/>
      <c r="H104" s="266">
        <v>34680.495999999999</v>
      </c>
      <c r="I104" s="33"/>
      <c r="J104" s="267">
        <v>5578</v>
      </c>
      <c r="K104" s="33"/>
      <c r="L104" s="267">
        <v>5578.4280999999992</v>
      </c>
      <c r="M104" s="33"/>
      <c r="N104" s="267">
        <v>78371.774560000005</v>
      </c>
      <c r="O104" s="33"/>
      <c r="P104" s="268">
        <v>7812000</v>
      </c>
      <c r="Q104" s="33"/>
      <c r="R104" s="268">
        <v>100000</v>
      </c>
      <c r="S104" s="33"/>
      <c r="T104" s="268">
        <v>240032000</v>
      </c>
      <c r="U104" s="33"/>
      <c r="V104" s="268">
        <v>226793000</v>
      </c>
      <c r="W104" s="33"/>
      <c r="X104" s="268">
        <v>119684000</v>
      </c>
      <c r="Y104" s="33"/>
      <c r="Z104" s="268">
        <v>49978000</v>
      </c>
      <c r="AA104" s="33"/>
      <c r="AB104" s="268">
        <v>137319000</v>
      </c>
      <c r="AC104" s="33"/>
      <c r="AD104" s="268">
        <f>[17]BS_PT!$S$26</f>
        <v>50641000</v>
      </c>
      <c r="AE104" s="33"/>
      <c r="AF104" s="268">
        <v>16086000</v>
      </c>
      <c r="AG104" s="33"/>
      <c r="AH104" s="268">
        <v>208000</v>
      </c>
      <c r="AI104" s="33"/>
      <c r="AJ104" s="268">
        <v>114983000</v>
      </c>
      <c r="AK104" s="33"/>
      <c r="AL104" s="268">
        <v>68725000</v>
      </c>
      <c r="AM104" s="33"/>
      <c r="AN104" s="268">
        <v>133395000</v>
      </c>
      <c r="AO104" s="33"/>
      <c r="AP104" s="268">
        <v>128081000</v>
      </c>
      <c r="AQ104" s="33"/>
      <c r="AR104" s="268">
        <v>128081000</v>
      </c>
      <c r="AS104" s="33"/>
      <c r="AT104" s="268">
        <v>16830000</v>
      </c>
      <c r="AU104" s="33"/>
      <c r="AV104" s="268">
        <v>16871000</v>
      </c>
      <c r="AW104" s="33"/>
      <c r="AX104" s="268">
        <v>17173000</v>
      </c>
      <c r="AY104" s="33"/>
      <c r="AZ104" s="338"/>
      <c r="BA104" s="33"/>
      <c r="BB104" s="268">
        <v>85319000</v>
      </c>
      <c r="BC104" s="33"/>
      <c r="BD104" s="268">
        <v>23201000</v>
      </c>
      <c r="BE104" s="33"/>
      <c r="BF104" s="268">
        <v>106368000</v>
      </c>
      <c r="BG104" s="33"/>
      <c r="BH104" s="268">
        <v>106368000</v>
      </c>
      <c r="BI104" s="33"/>
      <c r="BJ104" s="268">
        <v>17835000</v>
      </c>
      <c r="BK104" s="520"/>
      <c r="BL104" s="268">
        <v>6980000</v>
      </c>
      <c r="BM104" s="520"/>
      <c r="BN104" s="268">
        <v>20608000</v>
      </c>
      <c r="BO104" s="520"/>
      <c r="BP104" s="265" t="s">
        <v>925</v>
      </c>
      <c r="BQ104" s="33"/>
      <c r="BR104" s="33"/>
      <c r="BS104" s="266">
        <v>30686</v>
      </c>
      <c r="BT104" s="33"/>
      <c r="BU104" s="266">
        <v>20013</v>
      </c>
      <c r="BV104" s="33"/>
      <c r="BW104" s="266">
        <v>34680.495999999999</v>
      </c>
      <c r="BX104" s="33"/>
      <c r="BY104" s="266">
        <v>5578</v>
      </c>
      <c r="BZ104" s="33"/>
      <c r="CA104" s="266">
        <v>5578.4280999999992</v>
      </c>
      <c r="CB104" s="33"/>
      <c r="CC104" s="266">
        <v>78371.774560000005</v>
      </c>
      <c r="CD104" s="33"/>
      <c r="CE104" s="268">
        <v>7812000</v>
      </c>
      <c r="CF104" s="33"/>
      <c r="CG104" s="268">
        <v>100000</v>
      </c>
      <c r="CH104" s="33"/>
      <c r="CI104" s="268">
        <f>T104</f>
        <v>240032000</v>
      </c>
      <c r="CJ104" s="33"/>
      <c r="CK104" s="268">
        <f>V104</f>
        <v>226793000</v>
      </c>
      <c r="CL104" s="33"/>
      <c r="CM104" s="268">
        <f>X104</f>
        <v>119684000</v>
      </c>
      <c r="CN104" s="33"/>
      <c r="CO104" s="268">
        <f>Z104</f>
        <v>49978000</v>
      </c>
      <c r="CP104" s="33"/>
      <c r="CQ104" s="268">
        <f>AB104</f>
        <v>137319000</v>
      </c>
      <c r="CR104" s="33"/>
      <c r="CS104" s="268">
        <f>AD104</f>
        <v>50641000</v>
      </c>
      <c r="CT104" s="33"/>
      <c r="CU104" s="268">
        <f>AF104</f>
        <v>16086000</v>
      </c>
      <c r="CV104" s="33"/>
      <c r="CW104" s="268">
        <f>AH104</f>
        <v>208000</v>
      </c>
      <c r="CX104" s="33"/>
      <c r="CY104" s="268">
        <f>AJ104</f>
        <v>114983000</v>
      </c>
      <c r="CZ104" s="33"/>
      <c r="DA104" s="268">
        <f>AL104</f>
        <v>68725000</v>
      </c>
      <c r="DB104" s="33"/>
      <c r="DC104" s="268">
        <f>AN104</f>
        <v>133395000</v>
      </c>
      <c r="DD104" s="33"/>
      <c r="DE104" s="268">
        <f>AP104</f>
        <v>128081000</v>
      </c>
      <c r="DF104" s="33"/>
      <c r="DG104" s="268">
        <f>+AR104</f>
        <v>128081000</v>
      </c>
      <c r="DH104" s="33"/>
      <c r="DI104" s="268">
        <f>+AT104</f>
        <v>16830000</v>
      </c>
      <c r="DJ104" s="33"/>
      <c r="DK104" s="268">
        <f>+AV104</f>
        <v>16871000</v>
      </c>
      <c r="DL104" s="33"/>
      <c r="DM104" s="268">
        <f>+AX104</f>
        <v>17173000</v>
      </c>
      <c r="DN104" s="33"/>
      <c r="DO104" s="338"/>
      <c r="DP104" s="33"/>
      <c r="DQ104" s="268">
        <f>+BB104</f>
        <v>85319000</v>
      </c>
      <c r="DR104" s="33"/>
      <c r="DS104" s="268">
        <f>+BD104</f>
        <v>23201000</v>
      </c>
      <c r="DT104" s="33"/>
      <c r="DU104" s="268">
        <f>+BF104</f>
        <v>106368000</v>
      </c>
      <c r="DV104" s="33"/>
      <c r="DW104" s="268">
        <f>+BH104</f>
        <v>106368000</v>
      </c>
      <c r="DX104" s="33"/>
      <c r="DY104" s="268">
        <f>BJ105</f>
        <v>168681000</v>
      </c>
      <c r="EA104" s="268">
        <f>BL104</f>
        <v>6980000</v>
      </c>
      <c r="EC104" s="268">
        <f>BN104</f>
        <v>20608000</v>
      </c>
    </row>
    <row r="105" spans="1:133" ht="13.5" customHeight="1">
      <c r="A105" s="81" t="s">
        <v>810</v>
      </c>
      <c r="B105" s="20"/>
      <c r="C105" s="20"/>
      <c r="D105" s="98">
        <v>46778</v>
      </c>
      <c r="E105" s="20"/>
      <c r="F105" s="98">
        <v>52283</v>
      </c>
      <c r="G105" s="20"/>
      <c r="H105" s="98">
        <v>47934.305</v>
      </c>
      <c r="I105" s="20"/>
      <c r="J105" s="98">
        <v>43837.446830000001</v>
      </c>
      <c r="K105" s="20"/>
      <c r="L105" s="98">
        <v>49148.165259999994</v>
      </c>
      <c r="M105" s="20"/>
      <c r="N105" s="98">
        <v>44669.05197</v>
      </c>
      <c r="O105" s="20"/>
      <c r="P105" s="215">
        <v>45718000</v>
      </c>
      <c r="Q105" s="20"/>
      <c r="R105" s="215">
        <v>62605000</v>
      </c>
      <c r="S105" s="20"/>
      <c r="T105" s="215">
        <v>59804000</v>
      </c>
      <c r="U105" s="20"/>
      <c r="V105" s="215">
        <v>144882000</v>
      </c>
      <c r="W105" s="20"/>
      <c r="X105" s="215">
        <v>141779000</v>
      </c>
      <c r="Y105" s="20"/>
      <c r="Z105" s="215">
        <v>74667000</v>
      </c>
      <c r="AA105" s="20"/>
      <c r="AB105" s="215">
        <v>123173000</v>
      </c>
      <c r="AC105" s="20"/>
      <c r="AD105" s="215">
        <f>[17]BS_PT!$S$28</f>
        <v>44520000</v>
      </c>
      <c r="AE105" s="20"/>
      <c r="AF105" s="215">
        <v>39826000</v>
      </c>
      <c r="AG105" s="20"/>
      <c r="AH105" s="215">
        <v>41138000</v>
      </c>
      <c r="AI105" s="20"/>
      <c r="AJ105" s="215">
        <v>36032000</v>
      </c>
      <c r="AK105" s="20"/>
      <c r="AL105" s="215">
        <v>39434000</v>
      </c>
      <c r="AM105" s="20"/>
      <c r="AN105" s="215">
        <v>38053000</v>
      </c>
      <c r="AO105" s="20"/>
      <c r="AP105" s="215">
        <v>40767000</v>
      </c>
      <c r="AQ105" s="20"/>
      <c r="AR105" s="215">
        <v>40461000</v>
      </c>
      <c r="AS105" s="20"/>
      <c r="AT105" s="215">
        <v>52019000</v>
      </c>
      <c r="AU105" s="20"/>
      <c r="AV105" s="215">
        <v>185061000</v>
      </c>
      <c r="AW105" s="20"/>
      <c r="AX105" s="215">
        <v>50814000</v>
      </c>
      <c r="AY105" s="20"/>
      <c r="AZ105" s="337"/>
      <c r="BA105" s="20"/>
      <c r="BB105" s="215">
        <v>51633000</v>
      </c>
      <c r="BC105" s="20"/>
      <c r="BD105" s="215">
        <v>33457000</v>
      </c>
      <c r="BE105" s="20"/>
      <c r="BF105" s="215">
        <v>59647000</v>
      </c>
      <c r="BG105" s="20"/>
      <c r="BH105" s="215">
        <v>79009000</v>
      </c>
      <c r="BI105" s="20"/>
      <c r="BJ105" s="215">
        <v>168681000</v>
      </c>
      <c r="BK105" s="520"/>
      <c r="BL105" s="215">
        <v>171580000</v>
      </c>
      <c r="BM105" s="520"/>
      <c r="BN105" s="215">
        <v>87064000</v>
      </c>
      <c r="BO105" s="520"/>
      <c r="BP105" s="81" t="s">
        <v>926</v>
      </c>
      <c r="BQ105" s="20"/>
      <c r="BR105" s="20"/>
      <c r="BS105" s="98">
        <v>46778</v>
      </c>
      <c r="BT105" s="20"/>
      <c r="BU105" s="98">
        <v>52283</v>
      </c>
      <c r="BV105" s="20"/>
      <c r="BW105" s="98">
        <v>47934.305</v>
      </c>
      <c r="BX105" s="20"/>
      <c r="BY105" s="98">
        <v>43837.446830000001</v>
      </c>
      <c r="BZ105" s="20"/>
      <c r="CA105" s="98">
        <v>49148.165259999994</v>
      </c>
      <c r="CB105" s="20"/>
      <c r="CC105" s="98">
        <v>44669.05197</v>
      </c>
      <c r="CD105" s="20"/>
      <c r="CE105" s="215">
        <v>45718000</v>
      </c>
      <c r="CF105" s="20"/>
      <c r="CG105" s="215">
        <v>62605000</v>
      </c>
      <c r="CH105" s="20"/>
      <c r="CI105" s="215">
        <f>T105</f>
        <v>59804000</v>
      </c>
      <c r="CJ105" s="20"/>
      <c r="CK105" s="215">
        <f>V105</f>
        <v>144882000</v>
      </c>
      <c r="CL105" s="20"/>
      <c r="CM105" s="215">
        <f>X105</f>
        <v>141779000</v>
      </c>
      <c r="CN105" s="20"/>
      <c r="CO105" s="215">
        <f>Z105</f>
        <v>74667000</v>
      </c>
      <c r="CP105" s="20"/>
      <c r="CQ105" s="215">
        <f>AB105</f>
        <v>123173000</v>
      </c>
      <c r="CR105" s="20"/>
      <c r="CS105" s="215">
        <f>AD105</f>
        <v>44520000</v>
      </c>
      <c r="CT105" s="20"/>
      <c r="CU105" s="215">
        <f>AF105</f>
        <v>39826000</v>
      </c>
      <c r="CV105" s="20"/>
      <c r="CW105" s="215">
        <f>AH105</f>
        <v>41138000</v>
      </c>
      <c r="CX105" s="20"/>
      <c r="CY105" s="215">
        <f>AJ105</f>
        <v>36032000</v>
      </c>
      <c r="CZ105" s="20"/>
      <c r="DA105" s="215">
        <f>AL105</f>
        <v>39434000</v>
      </c>
      <c r="DB105" s="20"/>
      <c r="DC105" s="215">
        <f>AN105</f>
        <v>38053000</v>
      </c>
      <c r="DD105" s="20"/>
      <c r="DE105" s="215">
        <f>AP105</f>
        <v>40767000</v>
      </c>
      <c r="DF105" s="20"/>
      <c r="DG105" s="215">
        <f>+AR105</f>
        <v>40461000</v>
      </c>
      <c r="DH105" s="20"/>
      <c r="DI105" s="215">
        <f>+AT105</f>
        <v>52019000</v>
      </c>
      <c r="DJ105" s="20"/>
      <c r="DK105" s="215">
        <f>+AV105</f>
        <v>185061000</v>
      </c>
      <c r="DL105" s="20"/>
      <c r="DM105" s="215">
        <f>+AX105</f>
        <v>50814000</v>
      </c>
      <c r="DN105" s="20"/>
      <c r="DO105" s="337"/>
      <c r="DP105" s="20"/>
      <c r="DQ105" s="215">
        <f>+BB105</f>
        <v>51633000</v>
      </c>
      <c r="DR105" s="20"/>
      <c r="DS105" s="215">
        <f>+BD105</f>
        <v>33457000</v>
      </c>
      <c r="DT105" s="20"/>
      <c r="DU105" s="215">
        <f>+BF105</f>
        <v>59647000</v>
      </c>
      <c r="DV105" s="20"/>
      <c r="DW105" s="215">
        <f>+BH105</f>
        <v>79009000</v>
      </c>
      <c r="DX105" s="20"/>
      <c r="DY105" s="215">
        <f>BJ106</f>
        <v>1668797000</v>
      </c>
      <c r="EA105" s="215">
        <f>BL105</f>
        <v>171580000</v>
      </c>
      <c r="EC105" s="215">
        <f>BN105</f>
        <v>87064000</v>
      </c>
    </row>
    <row r="106" spans="1:133" ht="13.5" customHeight="1">
      <c r="A106" s="79" t="s">
        <v>812</v>
      </c>
      <c r="B106" s="32"/>
      <c r="C106" s="32"/>
      <c r="D106" s="80">
        <v>1195751</v>
      </c>
      <c r="E106" s="32"/>
      <c r="F106" s="80">
        <v>1107998</v>
      </c>
      <c r="G106" s="32"/>
      <c r="H106" s="80">
        <v>1757744.6259999999</v>
      </c>
      <c r="I106" s="32"/>
      <c r="J106" s="80">
        <v>1063776</v>
      </c>
      <c r="K106" s="32"/>
      <c r="L106" s="80">
        <v>1437509.4752799999</v>
      </c>
      <c r="M106" s="32"/>
      <c r="N106" s="80">
        <v>2511215.3992899996</v>
      </c>
      <c r="O106" s="32"/>
      <c r="P106" s="214">
        <v>2313829000</v>
      </c>
      <c r="Q106" s="32"/>
      <c r="R106" s="214">
        <v>2712454000</v>
      </c>
      <c r="S106" s="32"/>
      <c r="T106" s="214">
        <v>2254701000</v>
      </c>
      <c r="U106" s="32"/>
      <c r="V106" s="214">
        <v>2858776000</v>
      </c>
      <c r="W106" s="32"/>
      <c r="X106" s="214">
        <v>2381810000</v>
      </c>
      <c r="Y106" s="32"/>
      <c r="Z106" s="214">
        <v>1359411000</v>
      </c>
      <c r="AA106" s="32"/>
      <c r="AB106" s="214">
        <v>1650437000</v>
      </c>
      <c r="AC106" s="32"/>
      <c r="AD106" s="214">
        <f>[17]BS_PT!$S$29</f>
        <v>1139093000</v>
      </c>
      <c r="AE106" s="32"/>
      <c r="AF106" s="214">
        <v>1392022000</v>
      </c>
      <c r="AG106" s="32"/>
      <c r="AH106" s="214">
        <v>814455000</v>
      </c>
      <c r="AI106" s="32"/>
      <c r="AJ106" s="214">
        <v>1980859000</v>
      </c>
      <c r="AK106" s="32"/>
      <c r="AL106" s="214">
        <f>SUM(AL95:AL105)</f>
        <v>3953127000</v>
      </c>
      <c r="AM106" s="32"/>
      <c r="AN106" s="214">
        <v>2224169000</v>
      </c>
      <c r="AO106" s="32"/>
      <c r="AP106" s="214">
        <f>SUM(AP95:AP105)</f>
        <v>1716459000</v>
      </c>
      <c r="AQ106" s="32"/>
      <c r="AR106" s="214">
        <f>SUM(AR95:AR105)</f>
        <v>1727710000</v>
      </c>
      <c r="AS106" s="32"/>
      <c r="AT106" s="214">
        <v>2156675000</v>
      </c>
      <c r="AU106" s="32"/>
      <c r="AV106" s="214">
        <f>SUM(AV95:AV105)</f>
        <v>2756630000</v>
      </c>
      <c r="AW106" s="32"/>
      <c r="AX106" s="214">
        <v>1951686000</v>
      </c>
      <c r="AY106" s="32"/>
      <c r="AZ106" s="340"/>
      <c r="BA106" s="32"/>
      <c r="BB106" s="214">
        <v>1788446000</v>
      </c>
      <c r="BC106" s="32"/>
      <c r="BD106" s="214">
        <v>1684025000</v>
      </c>
      <c r="BE106" s="32"/>
      <c r="BF106" s="214">
        <v>1545439000</v>
      </c>
      <c r="BG106" s="32"/>
      <c r="BH106" s="214">
        <v>1580410000</v>
      </c>
      <c r="BI106" s="32"/>
      <c r="BJ106" s="214">
        <v>1668797000</v>
      </c>
      <c r="BK106" s="308"/>
      <c r="BL106" s="214">
        <v>1782707000</v>
      </c>
      <c r="BM106" s="308"/>
      <c r="BN106" s="214">
        <v>1877695000</v>
      </c>
      <c r="BO106" s="308"/>
      <c r="BP106" s="79" t="s">
        <v>813</v>
      </c>
      <c r="BQ106" s="32"/>
      <c r="BR106" s="32"/>
      <c r="BS106" s="80">
        <v>1195751</v>
      </c>
      <c r="BT106" s="32"/>
      <c r="BU106" s="80">
        <v>1107998</v>
      </c>
      <c r="BV106" s="32"/>
      <c r="BW106" s="80">
        <v>1757745.6259999999</v>
      </c>
      <c r="BX106" s="32"/>
      <c r="BY106" s="80">
        <v>1063776</v>
      </c>
      <c r="BZ106" s="32"/>
      <c r="CA106" s="80">
        <v>1437509.4752799999</v>
      </c>
      <c r="CB106" s="32"/>
      <c r="CC106" s="80">
        <v>2511215.3992899996</v>
      </c>
      <c r="CD106" s="32"/>
      <c r="CE106" s="214">
        <v>2313829000</v>
      </c>
      <c r="CF106" s="32"/>
      <c r="CG106" s="214">
        <v>2712454000</v>
      </c>
      <c r="CH106" s="32"/>
      <c r="CI106" s="214">
        <f>T106</f>
        <v>2254701000</v>
      </c>
      <c r="CJ106" s="32"/>
      <c r="CK106" s="214">
        <f>V106</f>
        <v>2858776000</v>
      </c>
      <c r="CL106" s="32"/>
      <c r="CM106" s="214">
        <f>X106</f>
        <v>2381810000</v>
      </c>
      <c r="CN106" s="32"/>
      <c r="CO106" s="214">
        <f>Z106</f>
        <v>1359411000</v>
      </c>
      <c r="CP106" s="32"/>
      <c r="CQ106" s="214">
        <f>AB106</f>
        <v>1650437000</v>
      </c>
      <c r="CR106" s="32"/>
      <c r="CS106" s="214">
        <f>AD106</f>
        <v>1139093000</v>
      </c>
      <c r="CT106" s="32"/>
      <c r="CU106" s="214">
        <f>AF106</f>
        <v>1392022000</v>
      </c>
      <c r="CV106" s="32"/>
      <c r="CW106" s="214">
        <f>AH106</f>
        <v>814455000</v>
      </c>
      <c r="CX106" s="32"/>
      <c r="CY106" s="214">
        <f>AJ106</f>
        <v>1980859000</v>
      </c>
      <c r="CZ106" s="32"/>
      <c r="DA106" s="214">
        <f>AL106</f>
        <v>3953127000</v>
      </c>
      <c r="DB106" s="32"/>
      <c r="DC106" s="214">
        <f>AN106</f>
        <v>2224169000</v>
      </c>
      <c r="DD106" s="32"/>
      <c r="DE106" s="214">
        <f>AP106</f>
        <v>1716459000</v>
      </c>
      <c r="DF106" s="32"/>
      <c r="DG106" s="214">
        <f>+AR106</f>
        <v>1727710000</v>
      </c>
      <c r="DH106" s="32"/>
      <c r="DI106" s="214">
        <f>+AT106</f>
        <v>2156675000</v>
      </c>
      <c r="DJ106" s="32"/>
      <c r="DK106" s="214">
        <f>+AV106</f>
        <v>2756630000</v>
      </c>
      <c r="DL106" s="32"/>
      <c r="DM106" s="214">
        <f>+AX106</f>
        <v>1951686000</v>
      </c>
      <c r="DN106" s="32"/>
      <c r="DO106" s="340"/>
      <c r="DP106" s="32"/>
      <c r="DQ106" s="214">
        <f>+BB106</f>
        <v>1788446000</v>
      </c>
      <c r="DR106" s="32"/>
      <c r="DS106" s="214">
        <f>+BD106</f>
        <v>1684025000</v>
      </c>
      <c r="DT106" s="32"/>
      <c r="DU106" s="214">
        <f>+BF106</f>
        <v>1545439000</v>
      </c>
      <c r="DV106" s="32"/>
      <c r="DW106" s="214">
        <f>+BH106</f>
        <v>1580410000</v>
      </c>
      <c r="DX106" s="32"/>
      <c r="DY106" s="214">
        <f>+BJ106</f>
        <v>1668797000</v>
      </c>
      <c r="DZ106" s="3"/>
      <c r="EA106" s="214">
        <f>BL106</f>
        <v>1782707000</v>
      </c>
      <c r="EC106" s="214">
        <f>BN106</f>
        <v>1877695000</v>
      </c>
    </row>
    <row r="107" spans="1:133" ht="13.5" customHeight="1">
      <c r="A107" s="91"/>
      <c r="B107" s="143"/>
      <c r="C107" s="143"/>
      <c r="D107" s="143">
        <v>0</v>
      </c>
      <c r="E107" s="143"/>
      <c r="F107" s="143"/>
      <c r="G107" s="143"/>
      <c r="H107" s="143"/>
      <c r="I107" s="143"/>
      <c r="J107" s="143"/>
      <c r="K107" s="143"/>
      <c r="L107" s="143"/>
      <c r="M107" s="143"/>
      <c r="N107" s="143"/>
      <c r="O107" s="143"/>
      <c r="P107" s="91"/>
      <c r="Q107" s="143"/>
      <c r="R107" s="91"/>
      <c r="S107" s="143"/>
      <c r="T107" s="91"/>
      <c r="U107" s="143"/>
      <c r="V107" s="91"/>
      <c r="W107" s="143"/>
      <c r="X107" s="91"/>
      <c r="Y107" s="143"/>
      <c r="Z107" s="91"/>
      <c r="AA107" s="143"/>
      <c r="AB107" s="91"/>
      <c r="AC107" s="143"/>
      <c r="AD107" s="91"/>
      <c r="AE107" s="143"/>
      <c r="AF107" s="91"/>
      <c r="AG107" s="143"/>
      <c r="AH107" s="91"/>
      <c r="AI107" s="143"/>
      <c r="AJ107" s="91"/>
      <c r="AK107" s="143"/>
      <c r="AL107" s="91"/>
      <c r="AM107" s="143"/>
      <c r="AN107" s="91"/>
      <c r="AO107" s="143"/>
      <c r="AP107" s="91"/>
      <c r="AQ107" s="143"/>
      <c r="AR107" s="91"/>
      <c r="AS107" s="143"/>
      <c r="AT107" s="91"/>
      <c r="AU107" s="143"/>
      <c r="AV107" s="91"/>
      <c r="AW107" s="143"/>
      <c r="AX107" s="91"/>
      <c r="AY107" s="143"/>
      <c r="AZ107" s="341"/>
      <c r="BA107" s="143"/>
      <c r="BB107" s="91"/>
      <c r="BC107" s="143"/>
      <c r="BD107" s="91"/>
      <c r="BE107" s="143"/>
      <c r="BF107" s="91"/>
      <c r="BG107" s="143"/>
      <c r="BH107" s="91"/>
      <c r="BI107" s="143"/>
      <c r="BJ107" s="91"/>
      <c r="BK107" s="305"/>
      <c r="BL107" s="91"/>
      <c r="BM107" s="305"/>
      <c r="BN107" s="91"/>
      <c r="BO107" s="305"/>
      <c r="BP107" s="91"/>
      <c r="BQ107" s="143"/>
      <c r="BR107" s="143"/>
      <c r="BS107" s="101"/>
      <c r="BT107" s="143"/>
      <c r="BU107" s="101"/>
      <c r="BV107" s="143"/>
      <c r="BW107" s="101"/>
      <c r="BX107" s="143"/>
      <c r="BY107" s="101"/>
      <c r="BZ107" s="143"/>
      <c r="CA107" s="101"/>
      <c r="CB107" s="143"/>
      <c r="CC107" s="101"/>
      <c r="CD107" s="143"/>
      <c r="CE107" s="91"/>
      <c r="CF107" s="143"/>
      <c r="CG107" s="91"/>
      <c r="CH107" s="143"/>
      <c r="CI107" s="91"/>
      <c r="CJ107" s="143"/>
      <c r="CK107" s="91"/>
      <c r="CL107" s="143"/>
      <c r="CM107" s="91"/>
      <c r="CN107" s="143"/>
      <c r="CO107" s="91"/>
      <c r="CP107" s="143"/>
      <c r="CQ107" s="91"/>
      <c r="CR107" s="143"/>
      <c r="CS107" s="91"/>
      <c r="CT107" s="143"/>
      <c r="CU107" s="91"/>
      <c r="CV107" s="143"/>
      <c r="CW107" s="91"/>
      <c r="CX107" s="143"/>
      <c r="CY107" s="91"/>
      <c r="CZ107" s="143"/>
      <c r="DA107" s="91"/>
      <c r="DB107" s="143"/>
      <c r="DC107" s="91"/>
      <c r="DD107" s="143"/>
      <c r="DE107" s="91"/>
      <c r="DF107" s="143"/>
      <c r="DG107" s="91"/>
      <c r="DH107" s="143"/>
      <c r="DI107" s="91"/>
      <c r="DJ107" s="143"/>
      <c r="DK107" s="91"/>
      <c r="DL107" s="143"/>
      <c r="DM107" s="91"/>
      <c r="DN107" s="143"/>
      <c r="DO107" s="341"/>
      <c r="DP107" s="143"/>
      <c r="DQ107" s="91"/>
      <c r="DR107" s="143"/>
      <c r="DS107" s="91"/>
      <c r="DT107" s="521"/>
      <c r="DU107" s="91"/>
      <c r="DV107" s="521"/>
      <c r="DW107" s="91"/>
      <c r="DX107" s="521"/>
      <c r="DY107" s="91"/>
      <c r="DZ107" s="3"/>
      <c r="EA107" s="91"/>
      <c r="EC107" s="91"/>
    </row>
    <row r="108" spans="1:133" ht="4.5" customHeight="1">
      <c r="A108" s="13"/>
      <c r="B108" s="13"/>
      <c r="C108" s="13"/>
      <c r="D108" s="65"/>
      <c r="E108" s="13"/>
      <c r="F108" s="65"/>
      <c r="G108" s="13"/>
      <c r="H108" s="65"/>
      <c r="I108" s="13"/>
      <c r="J108" s="65"/>
      <c r="K108" s="13"/>
      <c r="L108" s="65"/>
      <c r="M108" s="13"/>
      <c r="N108" s="65"/>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342"/>
      <c r="BA108" s="13"/>
      <c r="BB108" s="13"/>
      <c r="BC108" s="13"/>
      <c r="BD108" s="13"/>
      <c r="BE108" s="13"/>
      <c r="BF108" s="13"/>
      <c r="BG108" s="13"/>
      <c r="BH108" s="13"/>
      <c r="BI108" s="13"/>
      <c r="BJ108" s="13"/>
      <c r="BK108" s="13"/>
      <c r="BL108" s="13"/>
      <c r="BM108" s="13"/>
      <c r="BN108" s="13"/>
      <c r="BO108" s="13"/>
      <c r="BP108" s="13"/>
      <c r="BQ108" s="13"/>
      <c r="BR108" s="13"/>
      <c r="BS108" s="65"/>
      <c r="BT108" s="13"/>
      <c r="BU108" s="65">
        <v>0</v>
      </c>
      <c r="BV108" s="13"/>
      <c r="BW108" s="65"/>
      <c r="BX108" s="13"/>
      <c r="BY108" s="65"/>
      <c r="BZ108" s="13"/>
      <c r="CA108" s="65"/>
      <c r="CB108" s="13"/>
      <c r="CC108" s="65"/>
      <c r="CD108" s="13"/>
      <c r="CE108" s="13"/>
      <c r="CF108" s="13"/>
      <c r="CG108" s="13"/>
      <c r="CH108" s="13"/>
      <c r="CI108" s="13"/>
      <c r="CJ108" s="13"/>
      <c r="CK108" s="13"/>
      <c r="CL108" s="13"/>
      <c r="CM108" s="13"/>
      <c r="CN108" s="13"/>
      <c r="CO108" s="13"/>
      <c r="CP108" s="13"/>
      <c r="CQ108" s="13"/>
      <c r="CR108" s="13"/>
      <c r="CS108" s="13"/>
      <c r="CT108" s="13"/>
      <c r="CU108" s="13"/>
      <c r="CV108" s="13"/>
      <c r="CW108" s="13"/>
      <c r="CX108" s="13"/>
      <c r="CY108" s="13"/>
      <c r="CZ108" s="13"/>
      <c r="DA108" s="13"/>
      <c r="DB108" s="13"/>
      <c r="DC108" s="13"/>
      <c r="DD108" s="13"/>
      <c r="DE108" s="13"/>
      <c r="DF108" s="13"/>
      <c r="DG108" s="13">
        <f>+AR108</f>
        <v>0</v>
      </c>
      <c r="DH108" s="13"/>
      <c r="DI108" s="13">
        <f>+AT108</f>
        <v>0</v>
      </c>
      <c r="DJ108" s="13"/>
      <c r="DK108" s="13">
        <f>+AV108</f>
        <v>0</v>
      </c>
      <c r="DL108" s="13"/>
      <c r="DM108" s="13">
        <f>+AX108</f>
        <v>0</v>
      </c>
      <c r="DN108" s="13"/>
      <c r="DO108" s="342"/>
      <c r="DP108" s="13"/>
      <c r="DQ108" s="13">
        <f>+BB108</f>
        <v>0</v>
      </c>
      <c r="DR108" s="13"/>
      <c r="DS108" s="13">
        <f>+BD108</f>
        <v>0</v>
      </c>
      <c r="DT108" s="13"/>
      <c r="DU108" s="13">
        <f>+BF108</f>
        <v>0</v>
      </c>
      <c r="DV108" s="13"/>
      <c r="DW108" s="13"/>
      <c r="DX108" s="13"/>
      <c r="DY108" s="13">
        <f>BJ108</f>
        <v>0</v>
      </c>
      <c r="DZ108" s="3"/>
      <c r="EA108" s="13">
        <f>BO108</f>
        <v>0</v>
      </c>
      <c r="EC108" s="13">
        <f>BQ108</f>
        <v>0</v>
      </c>
    </row>
    <row r="109" spans="1:133" ht="13.5" customHeight="1">
      <c r="A109" s="265" t="s">
        <v>795</v>
      </c>
      <c r="B109" s="33"/>
      <c r="C109" s="33"/>
      <c r="D109" s="266">
        <v>4196</v>
      </c>
      <c r="E109" s="33"/>
      <c r="F109" s="266">
        <v>4212</v>
      </c>
      <c r="G109" s="33"/>
      <c r="H109" s="266">
        <v>4276.2879999999996</v>
      </c>
      <c r="I109" s="33"/>
      <c r="J109" s="267">
        <v>4339.0745299999999</v>
      </c>
      <c r="K109" s="33"/>
      <c r="L109" s="267">
        <v>4401.7479000000003</v>
      </c>
      <c r="M109" s="33"/>
      <c r="N109" s="267">
        <v>4466</v>
      </c>
      <c r="O109" s="33"/>
      <c r="P109" s="268">
        <v>4532000</v>
      </c>
      <c r="Q109" s="33"/>
      <c r="R109" s="268">
        <v>4586000</v>
      </c>
      <c r="S109" s="33"/>
      <c r="T109" s="268">
        <v>9353000</v>
      </c>
      <c r="U109" s="33"/>
      <c r="V109" s="268">
        <v>9418000</v>
      </c>
      <c r="W109" s="33"/>
      <c r="X109" s="268">
        <v>9493000</v>
      </c>
      <c r="Y109" s="33"/>
      <c r="Z109" s="268">
        <v>9586000</v>
      </c>
      <c r="AA109" s="33"/>
      <c r="AB109" s="268">
        <v>9671000</v>
      </c>
      <c r="AC109" s="33"/>
      <c r="AD109" s="268">
        <f>[17]BS_PT!$S$30</f>
        <v>9721000</v>
      </c>
      <c r="AE109" s="33"/>
      <c r="AF109" s="268">
        <v>9803000</v>
      </c>
      <c r="AG109" s="33"/>
      <c r="AH109" s="268">
        <v>9948000</v>
      </c>
      <c r="AI109" s="33"/>
      <c r="AJ109" s="268">
        <v>10152000</v>
      </c>
      <c r="AK109" s="33"/>
      <c r="AL109" s="268">
        <v>10414000</v>
      </c>
      <c r="AM109" s="33"/>
      <c r="AN109" s="268">
        <v>10003000</v>
      </c>
      <c r="AO109" s="33"/>
      <c r="AP109" s="268">
        <v>10297000</v>
      </c>
      <c r="AQ109" s="33"/>
      <c r="AR109" s="268">
        <v>10597000</v>
      </c>
      <c r="AS109" s="33"/>
      <c r="AT109" s="268">
        <v>10896000</v>
      </c>
      <c r="AU109" s="33"/>
      <c r="AV109" s="268">
        <v>11211000</v>
      </c>
      <c r="AW109" s="33"/>
      <c r="AX109" s="268">
        <v>11534000</v>
      </c>
      <c r="AY109" s="33"/>
      <c r="AZ109" s="338"/>
      <c r="BA109" s="33"/>
      <c r="BB109" s="268">
        <v>12070000</v>
      </c>
      <c r="BC109" s="33"/>
      <c r="BD109" s="268">
        <v>12356000</v>
      </c>
      <c r="BE109" s="33"/>
      <c r="BF109" s="268">
        <v>5740000</v>
      </c>
      <c r="BG109" s="33"/>
      <c r="BH109" s="268">
        <v>5265000</v>
      </c>
      <c r="BI109" s="33"/>
      <c r="BJ109" s="268">
        <v>5405000</v>
      </c>
      <c r="BK109" s="520"/>
      <c r="BL109" s="268">
        <v>40350000</v>
      </c>
      <c r="BM109" s="520"/>
      <c r="BN109" s="268">
        <v>39785000</v>
      </c>
      <c r="BO109" s="520"/>
      <c r="BP109" s="265" t="s">
        <v>796</v>
      </c>
      <c r="BQ109" s="33"/>
      <c r="BR109" s="33"/>
      <c r="BS109" s="266">
        <v>4196</v>
      </c>
      <c r="BT109" s="33"/>
      <c r="BU109" s="266">
        <v>4212</v>
      </c>
      <c r="BV109" s="33"/>
      <c r="BW109" s="266">
        <v>4276.2879999999996</v>
      </c>
      <c r="BX109" s="33"/>
      <c r="BY109" s="266">
        <v>4339.0745299999999</v>
      </c>
      <c r="BZ109" s="33"/>
      <c r="CA109" s="266">
        <v>4401.7479000000003</v>
      </c>
      <c r="CB109" s="33"/>
      <c r="CC109" s="266">
        <v>4466</v>
      </c>
      <c r="CD109" s="33"/>
      <c r="CE109" s="268">
        <v>4532000</v>
      </c>
      <c r="CF109" s="33"/>
      <c r="CG109" s="268">
        <v>4586000</v>
      </c>
      <c r="CH109" s="33"/>
      <c r="CI109" s="268">
        <f>T109</f>
        <v>9353000</v>
      </c>
      <c r="CJ109" s="33"/>
      <c r="CK109" s="268">
        <f>V109</f>
        <v>9418000</v>
      </c>
      <c r="CL109" s="33"/>
      <c r="CM109" s="268">
        <f>X109</f>
        <v>9493000</v>
      </c>
      <c r="CN109" s="33"/>
      <c r="CO109" s="268">
        <f>Z109</f>
        <v>9586000</v>
      </c>
      <c r="CP109" s="33"/>
      <c r="CQ109" s="268">
        <f>AB109</f>
        <v>9671000</v>
      </c>
      <c r="CR109" s="33"/>
      <c r="CS109" s="268">
        <f>AD109</f>
        <v>9721000</v>
      </c>
      <c r="CT109" s="33"/>
      <c r="CU109" s="268">
        <f>AF109</f>
        <v>9803000</v>
      </c>
      <c r="CV109" s="33"/>
      <c r="CW109" s="268">
        <f>AH109</f>
        <v>9948000</v>
      </c>
      <c r="CX109" s="33"/>
      <c r="CY109" s="268">
        <f>AJ109</f>
        <v>10152000</v>
      </c>
      <c r="CZ109" s="33"/>
      <c r="DA109" s="268">
        <f>AL109</f>
        <v>10414000</v>
      </c>
      <c r="DB109" s="33"/>
      <c r="DC109" s="268">
        <f>AN109</f>
        <v>10003000</v>
      </c>
      <c r="DD109" s="33"/>
      <c r="DE109" s="268">
        <f>AP109</f>
        <v>10297000</v>
      </c>
      <c r="DF109" s="33"/>
      <c r="DG109" s="268">
        <f>+AR109</f>
        <v>10597000</v>
      </c>
      <c r="DH109" s="33"/>
      <c r="DI109" s="268">
        <f>+AT109</f>
        <v>10896000</v>
      </c>
      <c r="DJ109" s="33"/>
      <c r="DK109" s="268">
        <f>+AV109</f>
        <v>11211000</v>
      </c>
      <c r="DL109" s="33"/>
      <c r="DM109" s="268">
        <f>+AX109</f>
        <v>11534000</v>
      </c>
      <c r="DN109" s="33"/>
      <c r="DO109" s="338"/>
      <c r="DP109" s="33"/>
      <c r="DQ109" s="268">
        <f>+BB109</f>
        <v>12070000</v>
      </c>
      <c r="DR109" s="33"/>
      <c r="DS109" s="268">
        <f>+BD109</f>
        <v>12356000</v>
      </c>
      <c r="DT109" s="33"/>
      <c r="DU109" s="268">
        <f>+BF109</f>
        <v>5740000</v>
      </c>
      <c r="DV109" s="33"/>
      <c r="DW109" s="268">
        <f>+BH109</f>
        <v>5265000</v>
      </c>
      <c r="DX109" s="33"/>
      <c r="DY109" s="268">
        <f>BJ109</f>
        <v>5405000</v>
      </c>
      <c r="EA109" s="268">
        <f>BL109</f>
        <v>40350000</v>
      </c>
      <c r="EC109" s="268">
        <f>BN109</f>
        <v>39785000</v>
      </c>
    </row>
    <row r="110" spans="1:133">
      <c r="A110" s="81" t="s">
        <v>799</v>
      </c>
      <c r="B110" s="20"/>
      <c r="C110" s="20"/>
      <c r="D110" s="98">
        <v>0</v>
      </c>
      <c r="E110" s="20"/>
      <c r="F110" s="98">
        <v>0</v>
      </c>
      <c r="G110" s="20"/>
      <c r="H110" s="98">
        <v>0</v>
      </c>
      <c r="I110" s="20"/>
      <c r="J110" s="98">
        <v>0</v>
      </c>
      <c r="K110" s="20"/>
      <c r="L110" s="98">
        <v>0</v>
      </c>
      <c r="M110" s="20"/>
      <c r="N110" s="98">
        <v>0</v>
      </c>
      <c r="O110" s="20"/>
      <c r="P110" s="215">
        <v>0</v>
      </c>
      <c r="Q110" s="20"/>
      <c r="R110" s="215">
        <v>0</v>
      </c>
      <c r="S110" s="20"/>
      <c r="T110" s="215">
        <v>0</v>
      </c>
      <c r="U110" s="20"/>
      <c r="V110" s="215">
        <v>0</v>
      </c>
      <c r="W110" s="20"/>
      <c r="X110" s="215"/>
      <c r="Y110" s="20"/>
      <c r="Z110" s="215">
        <v>0</v>
      </c>
      <c r="AA110" s="20"/>
      <c r="AB110" s="215"/>
      <c r="AC110" s="20"/>
      <c r="AD110" s="215"/>
      <c r="AE110" s="20"/>
      <c r="AF110" s="215">
        <v>0</v>
      </c>
      <c r="AG110" s="20"/>
      <c r="AH110" s="215"/>
      <c r="AI110" s="20"/>
      <c r="AJ110" s="215">
        <v>0</v>
      </c>
      <c r="AK110" s="20"/>
      <c r="AL110" s="215">
        <v>0</v>
      </c>
      <c r="AM110" s="20"/>
      <c r="AN110" s="215">
        <v>0</v>
      </c>
      <c r="AO110" s="20"/>
      <c r="AP110" s="215">
        <v>0</v>
      </c>
      <c r="AQ110" s="20"/>
      <c r="AR110" s="215">
        <v>0</v>
      </c>
      <c r="AS110" s="20"/>
      <c r="AT110" s="215">
        <v>0</v>
      </c>
      <c r="AU110" s="20"/>
      <c r="AV110" s="215">
        <v>0</v>
      </c>
      <c r="AW110" s="20"/>
      <c r="AX110" s="215">
        <v>0</v>
      </c>
      <c r="AY110" s="20"/>
      <c r="AZ110" s="337"/>
      <c r="BA110" s="20"/>
      <c r="BB110" s="215">
        <v>0</v>
      </c>
      <c r="BC110" s="20"/>
      <c r="BD110" s="215">
        <v>0</v>
      </c>
      <c r="BE110" s="20"/>
      <c r="BF110" s="215">
        <v>0</v>
      </c>
      <c r="BG110" s="20"/>
      <c r="BH110" s="215">
        <v>0</v>
      </c>
      <c r="BI110" s="20"/>
      <c r="BJ110" s="215">
        <v>0</v>
      </c>
      <c r="BK110" s="520"/>
      <c r="BL110" s="215">
        <v>0</v>
      </c>
      <c r="BM110" s="520"/>
      <c r="BN110" s="215">
        <v>0</v>
      </c>
      <c r="BO110" s="520"/>
      <c r="BP110" s="81" t="s">
        <v>921</v>
      </c>
      <c r="BQ110" s="20"/>
      <c r="BR110" s="20"/>
      <c r="BS110" s="98">
        <v>0</v>
      </c>
      <c r="BT110" s="20"/>
      <c r="BU110" s="98">
        <v>0</v>
      </c>
      <c r="BV110" s="20"/>
      <c r="BW110" s="98">
        <v>0</v>
      </c>
      <c r="BX110" s="20"/>
      <c r="BY110" s="98"/>
      <c r="BZ110" s="20"/>
      <c r="CA110" s="98">
        <v>0</v>
      </c>
      <c r="CB110" s="20"/>
      <c r="CC110" s="98">
        <v>0</v>
      </c>
      <c r="CD110" s="20"/>
      <c r="CE110" s="215">
        <v>0</v>
      </c>
      <c r="CF110" s="20"/>
      <c r="CG110" s="215">
        <v>0</v>
      </c>
      <c r="CH110" s="20"/>
      <c r="CI110" s="215">
        <f>T110</f>
        <v>0</v>
      </c>
      <c r="CJ110" s="20"/>
      <c r="CK110" s="215">
        <f>V110</f>
        <v>0</v>
      </c>
      <c r="CL110" s="20"/>
      <c r="CM110" s="215">
        <f>X110</f>
        <v>0</v>
      </c>
      <c r="CN110" s="20"/>
      <c r="CO110" s="215">
        <f>Z110</f>
        <v>0</v>
      </c>
      <c r="CP110" s="20"/>
      <c r="CQ110" s="215">
        <f>AB110</f>
        <v>0</v>
      </c>
      <c r="CR110" s="20"/>
      <c r="CS110" s="215">
        <f>AD110</f>
        <v>0</v>
      </c>
      <c r="CT110" s="20"/>
      <c r="CU110" s="215">
        <f>AF110</f>
        <v>0</v>
      </c>
      <c r="CV110" s="20"/>
      <c r="CW110" s="215">
        <f>AH110</f>
        <v>0</v>
      </c>
      <c r="CX110" s="20"/>
      <c r="CY110" s="215">
        <f>AJ110</f>
        <v>0</v>
      </c>
      <c r="CZ110" s="20"/>
      <c r="DA110" s="215">
        <f>AL110</f>
        <v>0</v>
      </c>
      <c r="DB110" s="20"/>
      <c r="DC110" s="215">
        <f>AN110</f>
        <v>0</v>
      </c>
      <c r="DD110" s="20"/>
      <c r="DE110" s="215">
        <f>AP110</f>
        <v>0</v>
      </c>
      <c r="DF110" s="20"/>
      <c r="DG110" s="215">
        <f>+AR110</f>
        <v>0</v>
      </c>
      <c r="DH110" s="20"/>
      <c r="DI110" s="215">
        <f>+AT110</f>
        <v>0</v>
      </c>
      <c r="DJ110" s="20"/>
      <c r="DK110" s="215">
        <f>+AV110</f>
        <v>0</v>
      </c>
      <c r="DL110" s="20"/>
      <c r="DM110" s="215">
        <f>+AX110</f>
        <v>0</v>
      </c>
      <c r="DN110" s="20"/>
      <c r="DO110" s="337"/>
      <c r="DP110" s="20"/>
      <c r="DQ110" s="215">
        <f>+BB110</f>
        <v>0</v>
      </c>
      <c r="DR110" s="20"/>
      <c r="DS110" s="215">
        <f>+BD110</f>
        <v>0</v>
      </c>
      <c r="DT110" s="20"/>
      <c r="DU110" s="215">
        <f>+BF110</f>
        <v>0</v>
      </c>
      <c r="DV110" s="20"/>
      <c r="DW110" s="215">
        <f>+BH110</f>
        <v>0</v>
      </c>
      <c r="DX110" s="20"/>
      <c r="DY110" s="215">
        <f>BJ110</f>
        <v>0</v>
      </c>
      <c r="EA110" s="215">
        <f>BL110</f>
        <v>0</v>
      </c>
      <c r="EC110" s="215">
        <f>BN110</f>
        <v>0</v>
      </c>
    </row>
    <row r="111" spans="1:133" ht="13.5" customHeight="1">
      <c r="A111" s="265" t="s">
        <v>901</v>
      </c>
      <c r="B111" s="33"/>
      <c r="C111" s="33"/>
      <c r="D111" s="266"/>
      <c r="E111" s="33"/>
      <c r="F111" s="266">
        <v>7848</v>
      </c>
      <c r="G111" s="33"/>
      <c r="H111" s="266">
        <v>14358.337210000002</v>
      </c>
      <c r="I111" s="33"/>
      <c r="J111" s="267">
        <v>29853.01873</v>
      </c>
      <c r="K111" s="33"/>
      <c r="L111" s="267">
        <v>32862.813269999999</v>
      </c>
      <c r="M111" s="33"/>
      <c r="N111" s="267">
        <v>26762</v>
      </c>
      <c r="O111" s="33"/>
      <c r="P111" s="268">
        <v>56601000</v>
      </c>
      <c r="Q111" s="33"/>
      <c r="R111" s="268">
        <v>44107000</v>
      </c>
      <c r="S111" s="33"/>
      <c r="T111" s="268">
        <v>175402000</v>
      </c>
      <c r="U111" s="33"/>
      <c r="V111" s="268">
        <v>177590000</v>
      </c>
      <c r="W111" s="33"/>
      <c r="X111" s="268">
        <v>195116000</v>
      </c>
      <c r="Y111" s="33"/>
      <c r="Z111" s="268">
        <v>157169000</v>
      </c>
      <c r="AA111" s="33"/>
      <c r="AB111" s="268">
        <v>41860000</v>
      </c>
      <c r="AC111" s="33"/>
      <c r="AD111" s="268">
        <f>[17]BS_PT!$S$33</f>
        <v>52236000</v>
      </c>
      <c r="AE111" s="33"/>
      <c r="AF111" s="268">
        <v>171612000</v>
      </c>
      <c r="AG111" s="33"/>
      <c r="AH111" s="268">
        <v>207267000</v>
      </c>
      <c r="AI111" s="33"/>
      <c r="AJ111" s="268">
        <v>114461000</v>
      </c>
      <c r="AK111" s="33"/>
      <c r="AL111" s="268">
        <v>0</v>
      </c>
      <c r="AM111" s="33"/>
      <c r="AN111" s="268">
        <v>0</v>
      </c>
      <c r="AO111" s="33"/>
      <c r="AP111" s="268">
        <v>1149000</v>
      </c>
      <c r="AQ111" s="33"/>
      <c r="AR111" s="268">
        <v>0</v>
      </c>
      <c r="AS111" s="33"/>
      <c r="AT111" s="268">
        <v>0</v>
      </c>
      <c r="AU111" s="33"/>
      <c r="AV111" s="268">
        <v>0</v>
      </c>
      <c r="AW111" s="33"/>
      <c r="AX111" s="268">
        <v>0</v>
      </c>
      <c r="AY111" s="33"/>
      <c r="AZ111" s="338"/>
      <c r="BA111" s="33"/>
      <c r="BB111" s="268">
        <v>29623000</v>
      </c>
      <c r="BC111" s="33"/>
      <c r="BD111" s="268">
        <v>2747000</v>
      </c>
      <c r="BE111" s="33"/>
      <c r="BF111" s="268">
        <v>6911000</v>
      </c>
      <c r="BG111" s="33"/>
      <c r="BH111" s="268">
        <v>3761000</v>
      </c>
      <c r="BI111" s="33"/>
      <c r="BJ111" s="268">
        <v>14201000</v>
      </c>
      <c r="BK111" s="520"/>
      <c r="BL111" s="268">
        <v>13364000</v>
      </c>
      <c r="BM111" s="520"/>
      <c r="BN111" s="268">
        <v>12496000</v>
      </c>
      <c r="BO111" s="520"/>
      <c r="BP111" s="265" t="s">
        <v>600</v>
      </c>
      <c r="BQ111" s="33"/>
      <c r="BR111" s="33"/>
      <c r="BS111" s="266"/>
      <c r="BT111" s="33"/>
      <c r="BU111" s="266">
        <v>7848</v>
      </c>
      <c r="BV111" s="33"/>
      <c r="BW111" s="266">
        <v>14358.337210000002</v>
      </c>
      <c r="BX111" s="33"/>
      <c r="BY111" s="266">
        <v>29853.01873</v>
      </c>
      <c r="BZ111" s="33"/>
      <c r="CA111" s="266">
        <v>32862.813269999999</v>
      </c>
      <c r="CB111" s="33"/>
      <c r="CC111" s="266">
        <v>26762</v>
      </c>
      <c r="CD111" s="33"/>
      <c r="CE111" s="268">
        <v>56601000</v>
      </c>
      <c r="CF111" s="33"/>
      <c r="CG111" s="268">
        <v>44107000</v>
      </c>
      <c r="CH111" s="33"/>
      <c r="CI111" s="268">
        <f>T111</f>
        <v>175402000</v>
      </c>
      <c r="CJ111" s="33"/>
      <c r="CK111" s="268">
        <f>V111</f>
        <v>177590000</v>
      </c>
      <c r="CL111" s="33"/>
      <c r="CM111" s="268">
        <f>X111</f>
        <v>195116000</v>
      </c>
      <c r="CN111" s="33"/>
      <c r="CO111" s="268">
        <f>Z111</f>
        <v>157169000</v>
      </c>
      <c r="CP111" s="33"/>
      <c r="CQ111" s="268">
        <f>AB111</f>
        <v>41860000</v>
      </c>
      <c r="CR111" s="33"/>
      <c r="CS111" s="268">
        <f>AD111</f>
        <v>52236000</v>
      </c>
      <c r="CT111" s="33"/>
      <c r="CU111" s="268">
        <f>AF111</f>
        <v>171612000</v>
      </c>
      <c r="CV111" s="33"/>
      <c r="CW111" s="268">
        <f>AH111</f>
        <v>207267000</v>
      </c>
      <c r="CX111" s="33"/>
      <c r="CY111" s="268">
        <f>AJ111</f>
        <v>114461000</v>
      </c>
      <c r="CZ111" s="33"/>
      <c r="DA111" s="268">
        <f>AL111</f>
        <v>0</v>
      </c>
      <c r="DB111" s="33"/>
      <c r="DC111" s="268">
        <f>AN111</f>
        <v>0</v>
      </c>
      <c r="DD111" s="33"/>
      <c r="DE111" s="268">
        <f>AP111</f>
        <v>1149000</v>
      </c>
      <c r="DF111" s="33"/>
      <c r="DG111" s="268">
        <f>+AR111</f>
        <v>0</v>
      </c>
      <c r="DH111" s="33"/>
      <c r="DI111" s="268">
        <f>+AT111</f>
        <v>0</v>
      </c>
      <c r="DJ111" s="33"/>
      <c r="DK111" s="268">
        <f>+AV111</f>
        <v>0</v>
      </c>
      <c r="DL111" s="33"/>
      <c r="DM111" s="268">
        <f>+AX111</f>
        <v>0</v>
      </c>
      <c r="DN111" s="33"/>
      <c r="DO111" s="338"/>
      <c r="DP111" s="33"/>
      <c r="DQ111" s="268">
        <f>+BB111</f>
        <v>29623000</v>
      </c>
      <c r="DR111" s="33"/>
      <c r="DS111" s="268">
        <f>+BD111</f>
        <v>2747000</v>
      </c>
      <c r="DT111" s="33"/>
      <c r="DU111" s="268">
        <f>+BF111</f>
        <v>6911000</v>
      </c>
      <c r="DV111" s="33"/>
      <c r="DW111" s="268">
        <f>+BH111</f>
        <v>3761000</v>
      </c>
      <c r="DX111" s="33"/>
      <c r="DY111" s="268">
        <f>BJ111</f>
        <v>14201000</v>
      </c>
      <c r="EA111" s="268">
        <f>BL111</f>
        <v>13364000</v>
      </c>
      <c r="EC111" s="268">
        <f>BN111</f>
        <v>12496000</v>
      </c>
    </row>
    <row r="112" spans="1:133">
      <c r="A112" s="81" t="s">
        <v>817</v>
      </c>
      <c r="B112" s="20"/>
      <c r="C112" s="20"/>
      <c r="D112" s="98">
        <v>169249</v>
      </c>
      <c r="E112" s="20"/>
      <c r="F112" s="98">
        <v>150141</v>
      </c>
      <c r="G112" s="20"/>
      <c r="H112" s="98">
        <v>120695.36599999999</v>
      </c>
      <c r="I112" s="20"/>
      <c r="J112" s="98">
        <v>113605.21092</v>
      </c>
      <c r="K112" s="20"/>
      <c r="L112" s="98">
        <v>84333.484489999988</v>
      </c>
      <c r="M112" s="20"/>
      <c r="N112" s="98">
        <v>68100</v>
      </c>
      <c r="O112" s="20"/>
      <c r="P112" s="215">
        <v>40465000</v>
      </c>
      <c r="Q112" s="20"/>
      <c r="R112" s="215">
        <v>3649000</v>
      </c>
      <c r="S112" s="20"/>
      <c r="T112" s="215">
        <v>9940000</v>
      </c>
      <c r="U112" s="20"/>
      <c r="V112" s="215">
        <v>10915000</v>
      </c>
      <c r="W112" s="20"/>
      <c r="X112" s="215">
        <v>17818000</v>
      </c>
      <c r="Y112" s="20"/>
      <c r="Z112" s="215">
        <v>29933000</v>
      </c>
      <c r="AA112" s="20"/>
      <c r="AB112" s="215"/>
      <c r="AC112" s="20"/>
      <c r="AD112" s="215"/>
      <c r="AE112" s="20"/>
      <c r="AF112" s="215">
        <v>59418000</v>
      </c>
      <c r="AG112" s="20"/>
      <c r="AH112" s="215">
        <v>57308000</v>
      </c>
      <c r="AI112" s="20"/>
      <c r="AJ112" s="215">
        <v>50786000</v>
      </c>
      <c r="AK112" s="20"/>
      <c r="AL112" s="215">
        <v>52676000</v>
      </c>
      <c r="AM112" s="20"/>
      <c r="AN112" s="215">
        <v>37337000</v>
      </c>
      <c r="AO112" s="20"/>
      <c r="AP112" s="215">
        <v>36986000</v>
      </c>
      <c r="AQ112" s="20"/>
      <c r="AR112" s="215">
        <v>32424000</v>
      </c>
      <c r="AS112" s="20"/>
      <c r="AT112" s="215">
        <v>28897000</v>
      </c>
      <c r="AU112" s="20"/>
      <c r="AV112" s="215">
        <v>22146000</v>
      </c>
      <c r="AW112" s="20"/>
      <c r="AX112" s="215">
        <v>16056000</v>
      </c>
      <c r="AY112" s="20"/>
      <c r="AZ112" s="337"/>
      <c r="BA112" s="20"/>
      <c r="BB112" s="215">
        <v>5810000</v>
      </c>
      <c r="BC112" s="20"/>
      <c r="BD112" s="215">
        <v>5225000</v>
      </c>
      <c r="BE112" s="20"/>
      <c r="BF112" s="215">
        <v>25382000</v>
      </c>
      <c r="BG112" s="20"/>
      <c r="BH112" s="215">
        <v>22918000</v>
      </c>
      <c r="BI112" s="20"/>
      <c r="BJ112" s="215">
        <v>2725000</v>
      </c>
      <c r="BK112" s="520"/>
      <c r="BL112" s="215">
        <v>24957000</v>
      </c>
      <c r="BM112" s="520"/>
      <c r="BN112" s="215">
        <v>93754000</v>
      </c>
      <c r="BO112" s="520"/>
      <c r="BP112" s="81" t="s">
        <v>927</v>
      </c>
      <c r="BQ112" s="20"/>
      <c r="BR112" s="20"/>
      <c r="BS112" s="98">
        <v>169249</v>
      </c>
      <c r="BT112" s="20"/>
      <c r="BU112" s="98">
        <v>150141</v>
      </c>
      <c r="BV112" s="20"/>
      <c r="BW112" s="98">
        <v>120695.36599999999</v>
      </c>
      <c r="BX112" s="20"/>
      <c r="BY112" s="98">
        <v>113605.21092</v>
      </c>
      <c r="BZ112" s="20"/>
      <c r="CA112" s="98">
        <v>84333.484489999988</v>
      </c>
      <c r="CB112" s="20"/>
      <c r="CC112" s="98">
        <v>68100</v>
      </c>
      <c r="CD112" s="20"/>
      <c r="CE112" s="215">
        <v>40465000</v>
      </c>
      <c r="CF112" s="20"/>
      <c r="CG112" s="215">
        <v>3649000</v>
      </c>
      <c r="CH112" s="20"/>
      <c r="CI112" s="215">
        <f>T112</f>
        <v>9940000</v>
      </c>
      <c r="CJ112" s="20"/>
      <c r="CK112" s="215">
        <f>V112</f>
        <v>10915000</v>
      </c>
      <c r="CL112" s="20"/>
      <c r="CM112" s="215">
        <f>X112</f>
        <v>17818000</v>
      </c>
      <c r="CN112" s="20"/>
      <c r="CO112" s="215">
        <f>Z112</f>
        <v>29933000</v>
      </c>
      <c r="CP112" s="20"/>
      <c r="CQ112" s="215">
        <f>AB112</f>
        <v>0</v>
      </c>
      <c r="CR112" s="20"/>
      <c r="CS112" s="215">
        <f>AD112</f>
        <v>0</v>
      </c>
      <c r="CT112" s="20"/>
      <c r="CU112" s="215">
        <f>AF112</f>
        <v>59418000</v>
      </c>
      <c r="CV112" s="20"/>
      <c r="CW112" s="215">
        <f>AH112</f>
        <v>57308000</v>
      </c>
      <c r="CX112" s="20"/>
      <c r="CY112" s="215">
        <f>AJ112</f>
        <v>50786000</v>
      </c>
      <c r="CZ112" s="20"/>
      <c r="DA112" s="215">
        <f>AL112</f>
        <v>52676000</v>
      </c>
      <c r="DB112" s="20"/>
      <c r="DC112" s="215">
        <f>AN112</f>
        <v>37337000</v>
      </c>
      <c r="DD112" s="20"/>
      <c r="DE112" s="215">
        <f>AP112</f>
        <v>36986000</v>
      </c>
      <c r="DF112" s="20"/>
      <c r="DG112" s="215">
        <f>+AR112</f>
        <v>32424000</v>
      </c>
      <c r="DH112" s="20"/>
      <c r="DI112" s="215">
        <f>+AT112</f>
        <v>28897000</v>
      </c>
      <c r="DJ112" s="20"/>
      <c r="DK112" s="215">
        <f>+AV112</f>
        <v>22146000</v>
      </c>
      <c r="DL112" s="20"/>
      <c r="DM112" s="215">
        <f>+AX112</f>
        <v>16056000</v>
      </c>
      <c r="DN112" s="20"/>
      <c r="DO112" s="337"/>
      <c r="DP112" s="20"/>
      <c r="DQ112" s="215">
        <f>+BB112</f>
        <v>5810000</v>
      </c>
      <c r="DR112" s="20"/>
      <c r="DS112" s="215">
        <f>+BD112</f>
        <v>5225000</v>
      </c>
      <c r="DT112" s="20"/>
      <c r="DU112" s="215">
        <f>+BF112</f>
        <v>25382000</v>
      </c>
      <c r="DV112" s="20"/>
      <c r="DW112" s="215">
        <f>+BH112</f>
        <v>22918000</v>
      </c>
      <c r="DX112" s="20"/>
      <c r="DY112" s="215">
        <f>BJ112</f>
        <v>2725000</v>
      </c>
      <c r="EA112" s="215">
        <f>BL112</f>
        <v>24957000</v>
      </c>
      <c r="EC112" s="215">
        <f>BN112</f>
        <v>93754000</v>
      </c>
    </row>
    <row r="113" spans="1:133" ht="13.5" customHeight="1">
      <c r="A113" s="265" t="s">
        <v>819</v>
      </c>
      <c r="B113" s="33"/>
      <c r="C113" s="33"/>
      <c r="D113" s="266">
        <v>26</v>
      </c>
      <c r="E113" s="33"/>
      <c r="F113" s="266">
        <v>26</v>
      </c>
      <c r="G113" s="33"/>
      <c r="H113" s="266">
        <v>26.032</v>
      </c>
      <c r="I113" s="33"/>
      <c r="J113" s="267">
        <v>26.03201</v>
      </c>
      <c r="K113" s="33"/>
      <c r="L113" s="267">
        <v>26.03201</v>
      </c>
      <c r="M113" s="33"/>
      <c r="N113" s="267">
        <v>0</v>
      </c>
      <c r="O113" s="33"/>
      <c r="P113" s="268" t="s">
        <v>180</v>
      </c>
      <c r="Q113" s="33"/>
      <c r="R113" s="268">
        <v>0</v>
      </c>
      <c r="S113" s="33"/>
      <c r="T113" s="268">
        <v>0</v>
      </c>
      <c r="U113" s="33"/>
      <c r="V113" s="268">
        <v>0</v>
      </c>
      <c r="W113" s="33"/>
      <c r="X113" s="268">
        <v>0</v>
      </c>
      <c r="Y113" s="33"/>
      <c r="Z113" s="268">
        <v>0</v>
      </c>
      <c r="AA113" s="33"/>
      <c r="AB113" s="268"/>
      <c r="AC113" s="33"/>
      <c r="AD113" s="268"/>
      <c r="AE113" s="33"/>
      <c r="AF113" s="268">
        <v>0</v>
      </c>
      <c r="AG113" s="33"/>
      <c r="AH113" s="268"/>
      <c r="AI113" s="33"/>
      <c r="AJ113" s="268">
        <v>0</v>
      </c>
      <c r="AK113" s="33"/>
      <c r="AL113" s="268">
        <v>0</v>
      </c>
      <c r="AM113" s="33"/>
      <c r="AN113" s="268">
        <v>0</v>
      </c>
      <c r="AO113" s="33"/>
      <c r="AP113" s="268">
        <v>0</v>
      </c>
      <c r="AQ113" s="33"/>
      <c r="AR113" s="268">
        <v>0</v>
      </c>
      <c r="AS113" s="33"/>
      <c r="AT113" s="268">
        <v>0</v>
      </c>
      <c r="AU113" s="33"/>
      <c r="AV113" s="268">
        <v>0</v>
      </c>
      <c r="AW113" s="33"/>
      <c r="AX113" s="268">
        <v>0</v>
      </c>
      <c r="AY113" s="33"/>
      <c r="AZ113" s="338"/>
      <c r="BA113" s="33"/>
      <c r="BB113" s="268">
        <v>0</v>
      </c>
      <c r="BC113" s="33"/>
      <c r="BD113" s="268"/>
      <c r="BE113" s="33"/>
      <c r="BF113" s="268"/>
      <c r="BG113" s="33"/>
      <c r="BH113" s="268">
        <v>0</v>
      </c>
      <c r="BI113" s="33"/>
      <c r="BJ113" s="268">
        <v>0</v>
      </c>
      <c r="BK113" s="520"/>
      <c r="BL113" s="268">
        <v>0</v>
      </c>
      <c r="BM113" s="520"/>
      <c r="BN113" s="268">
        <v>0</v>
      </c>
      <c r="BO113" s="520"/>
      <c r="BP113" s="265" t="s">
        <v>928</v>
      </c>
      <c r="BQ113" s="33"/>
      <c r="BR113" s="33"/>
      <c r="BS113" s="266">
        <v>26</v>
      </c>
      <c r="BT113" s="33"/>
      <c r="BU113" s="266">
        <v>26</v>
      </c>
      <c r="BV113" s="33"/>
      <c r="BW113" s="266">
        <v>26.032</v>
      </c>
      <c r="BX113" s="33"/>
      <c r="BY113" s="266">
        <v>26.03201</v>
      </c>
      <c r="BZ113" s="33"/>
      <c r="CA113" s="266">
        <v>26.03201</v>
      </c>
      <c r="CB113" s="33"/>
      <c r="CC113" s="266">
        <v>0</v>
      </c>
      <c r="CD113" s="33"/>
      <c r="CE113" s="268" t="s">
        <v>180</v>
      </c>
      <c r="CF113" s="33"/>
      <c r="CG113" s="268">
        <v>0</v>
      </c>
      <c r="CH113" s="33"/>
      <c r="CI113" s="268">
        <f>T113</f>
        <v>0</v>
      </c>
      <c r="CJ113" s="33"/>
      <c r="CK113" s="268">
        <f>V113</f>
        <v>0</v>
      </c>
      <c r="CL113" s="33"/>
      <c r="CM113" s="268">
        <f>X113</f>
        <v>0</v>
      </c>
      <c r="CN113" s="33"/>
      <c r="CO113" s="268">
        <f>Z113</f>
        <v>0</v>
      </c>
      <c r="CP113" s="33"/>
      <c r="CQ113" s="268">
        <f>AB113</f>
        <v>0</v>
      </c>
      <c r="CR113" s="33"/>
      <c r="CS113" s="268">
        <f>AD113</f>
        <v>0</v>
      </c>
      <c r="CT113" s="33"/>
      <c r="CU113" s="268">
        <f>AF113</f>
        <v>0</v>
      </c>
      <c r="CV113" s="33"/>
      <c r="CW113" s="268">
        <f>AH113</f>
        <v>0</v>
      </c>
      <c r="CX113" s="33"/>
      <c r="CY113" s="268">
        <f>AJ113</f>
        <v>0</v>
      </c>
      <c r="CZ113" s="33"/>
      <c r="DA113" s="268">
        <f>AL113</f>
        <v>0</v>
      </c>
      <c r="DB113" s="33"/>
      <c r="DC113" s="268">
        <f>AN113</f>
        <v>0</v>
      </c>
      <c r="DD113" s="33"/>
      <c r="DE113" s="268">
        <f>AP113</f>
        <v>0</v>
      </c>
      <c r="DF113" s="33"/>
      <c r="DG113" s="268">
        <f>+AR113</f>
        <v>0</v>
      </c>
      <c r="DH113" s="33"/>
      <c r="DI113" s="268">
        <f>+AT113</f>
        <v>0</v>
      </c>
      <c r="DJ113" s="33"/>
      <c r="DK113" s="268">
        <f>+AV113</f>
        <v>0</v>
      </c>
      <c r="DL113" s="33"/>
      <c r="DM113" s="268">
        <f>+AX113</f>
        <v>0</v>
      </c>
      <c r="DN113" s="33"/>
      <c r="DO113" s="338"/>
      <c r="DP113" s="33"/>
      <c r="DQ113" s="268">
        <f>+BB113</f>
        <v>0</v>
      </c>
      <c r="DR113" s="33"/>
      <c r="DS113" s="268">
        <f>+BD113</f>
        <v>0</v>
      </c>
      <c r="DT113" s="33"/>
      <c r="DU113" s="268">
        <f>+BF113</f>
        <v>0</v>
      </c>
      <c r="DV113" s="33"/>
      <c r="DW113" s="268">
        <f>+BH113</f>
        <v>0</v>
      </c>
      <c r="DX113" s="33"/>
      <c r="DY113" s="268">
        <f>BJ113</f>
        <v>0</v>
      </c>
      <c r="EA113" s="268">
        <f>BL113</f>
        <v>0</v>
      </c>
      <c r="EC113" s="268">
        <f>BN113</f>
        <v>0</v>
      </c>
    </row>
    <row r="114" spans="1:133" ht="13.5" customHeight="1">
      <c r="A114" s="81" t="s">
        <v>820</v>
      </c>
      <c r="B114" s="20"/>
      <c r="C114" s="20"/>
      <c r="D114" s="98">
        <v>1555763</v>
      </c>
      <c r="E114" s="20"/>
      <c r="F114" s="98">
        <v>1605222</v>
      </c>
      <c r="G114" s="20"/>
      <c r="H114" s="98">
        <v>1563368.831</v>
      </c>
      <c r="I114" s="20"/>
      <c r="J114" s="98">
        <v>1572271</v>
      </c>
      <c r="K114" s="20"/>
      <c r="L114" s="98">
        <v>1657056.70945</v>
      </c>
      <c r="M114" s="20"/>
      <c r="N114" s="98">
        <v>1652140</v>
      </c>
      <c r="O114" s="20"/>
      <c r="P114" s="215">
        <v>1664279000</v>
      </c>
      <c r="Q114" s="20"/>
      <c r="R114" s="215">
        <v>1665172000</v>
      </c>
      <c r="S114" s="20"/>
      <c r="T114" s="215">
        <v>1538427000</v>
      </c>
      <c r="U114" s="20"/>
      <c r="V114" s="215">
        <v>1639738000</v>
      </c>
      <c r="W114" s="20"/>
      <c r="X114" s="215">
        <v>1661085000</v>
      </c>
      <c r="Y114" s="20"/>
      <c r="Z114" s="215">
        <v>1707088000</v>
      </c>
      <c r="AA114" s="20"/>
      <c r="AB114" s="215">
        <v>1635443000</v>
      </c>
      <c r="AC114" s="20"/>
      <c r="AD114" s="215">
        <f>[17]BS_PT!$S$35</f>
        <v>1494401000</v>
      </c>
      <c r="AE114" s="20"/>
      <c r="AF114" s="215">
        <v>1515619000</v>
      </c>
      <c r="AG114" s="20"/>
      <c r="AH114" s="215">
        <v>1539690000</v>
      </c>
      <c r="AI114" s="20"/>
      <c r="AJ114" s="215">
        <v>1488818000</v>
      </c>
      <c r="AK114" s="20"/>
      <c r="AL114" s="215">
        <v>1399828000</v>
      </c>
      <c r="AM114" s="20"/>
      <c r="AN114" s="215">
        <v>1382389000</v>
      </c>
      <c r="AO114" s="20"/>
      <c r="AP114" s="215">
        <v>1372042000</v>
      </c>
      <c r="AQ114" s="20"/>
      <c r="AR114" s="215">
        <v>1414514000</v>
      </c>
      <c r="AS114" s="20"/>
      <c r="AT114" s="215">
        <v>1312945000</v>
      </c>
      <c r="AU114" s="20"/>
      <c r="AV114" s="215">
        <v>1279775000</v>
      </c>
      <c r="AW114" s="20"/>
      <c r="AX114" s="215">
        <v>1295797000</v>
      </c>
      <c r="AY114" s="20"/>
      <c r="AZ114" s="337"/>
      <c r="BA114" s="20"/>
      <c r="BB114" s="215">
        <v>1267896000</v>
      </c>
      <c r="BC114" s="20"/>
      <c r="BD114" s="215">
        <v>1359814000</v>
      </c>
      <c r="BE114" s="20"/>
      <c r="BF114" s="215">
        <v>1139176000</v>
      </c>
      <c r="BG114" s="20"/>
      <c r="BH114" s="215">
        <v>1240971000</v>
      </c>
      <c r="BI114" s="20"/>
      <c r="BJ114" s="215">
        <v>1011716000</v>
      </c>
      <c r="BK114" s="520"/>
      <c r="BL114" s="215">
        <v>625013000</v>
      </c>
      <c r="BM114" s="520"/>
      <c r="BN114" s="215">
        <v>628026000</v>
      </c>
      <c r="BO114" s="520"/>
      <c r="BP114" s="81" t="s">
        <v>929</v>
      </c>
      <c r="BQ114" s="20"/>
      <c r="BR114" s="20"/>
      <c r="BS114" s="98">
        <v>1555763</v>
      </c>
      <c r="BT114" s="20"/>
      <c r="BU114" s="98">
        <v>1605222</v>
      </c>
      <c r="BV114" s="20"/>
      <c r="BW114" s="98">
        <v>1563368.831</v>
      </c>
      <c r="BX114" s="20"/>
      <c r="BY114" s="98">
        <v>1572271</v>
      </c>
      <c r="BZ114" s="20"/>
      <c r="CA114" s="98">
        <v>1657056.70945</v>
      </c>
      <c r="CB114" s="20"/>
      <c r="CC114" s="98">
        <v>1652140</v>
      </c>
      <c r="CD114" s="20"/>
      <c r="CE114" s="215">
        <v>1664279000</v>
      </c>
      <c r="CF114" s="20"/>
      <c r="CG114" s="215">
        <v>1665172000</v>
      </c>
      <c r="CH114" s="20"/>
      <c r="CI114" s="215">
        <f>T114</f>
        <v>1538427000</v>
      </c>
      <c r="CJ114" s="20"/>
      <c r="CK114" s="215">
        <f>V114</f>
        <v>1639738000</v>
      </c>
      <c r="CL114" s="20"/>
      <c r="CM114" s="215">
        <f>X114</f>
        <v>1661085000</v>
      </c>
      <c r="CN114" s="20"/>
      <c r="CO114" s="215">
        <f>Z114</f>
        <v>1707088000</v>
      </c>
      <c r="CP114" s="20"/>
      <c r="CQ114" s="215">
        <f>AB114</f>
        <v>1635443000</v>
      </c>
      <c r="CR114" s="20"/>
      <c r="CS114" s="215">
        <f>AD114</f>
        <v>1494401000</v>
      </c>
      <c r="CT114" s="20"/>
      <c r="CU114" s="215">
        <f>AF114</f>
        <v>1515619000</v>
      </c>
      <c r="CV114" s="20"/>
      <c r="CW114" s="215">
        <f>AH114</f>
        <v>1539690000</v>
      </c>
      <c r="CX114" s="20"/>
      <c r="CY114" s="215">
        <f>AJ114</f>
        <v>1488818000</v>
      </c>
      <c r="CZ114" s="20"/>
      <c r="DA114" s="215">
        <f>AL114</f>
        <v>1399828000</v>
      </c>
      <c r="DB114" s="20"/>
      <c r="DC114" s="215">
        <f>AN114</f>
        <v>1382389000</v>
      </c>
      <c r="DD114" s="20"/>
      <c r="DE114" s="215">
        <f>AP114</f>
        <v>1372042000</v>
      </c>
      <c r="DF114" s="20"/>
      <c r="DG114" s="215">
        <f>+AR114</f>
        <v>1414514000</v>
      </c>
      <c r="DH114" s="20"/>
      <c r="DI114" s="215">
        <f>+AT114</f>
        <v>1312945000</v>
      </c>
      <c r="DJ114" s="20"/>
      <c r="DK114" s="215">
        <f>+AV114</f>
        <v>1279775000</v>
      </c>
      <c r="DL114" s="20"/>
      <c r="DM114" s="215">
        <f>+AX114</f>
        <v>1295797000</v>
      </c>
      <c r="DN114" s="20"/>
      <c r="DO114" s="337"/>
      <c r="DP114" s="20"/>
      <c r="DQ114" s="215">
        <f>+BB114</f>
        <v>1267896000</v>
      </c>
      <c r="DR114" s="20"/>
      <c r="DS114" s="215">
        <f>+BD114</f>
        <v>1359814000</v>
      </c>
      <c r="DT114" s="20"/>
      <c r="DU114" s="215">
        <f>+BF114</f>
        <v>1139176000</v>
      </c>
      <c r="DV114" s="20"/>
      <c r="DW114" s="215">
        <f>+BH114</f>
        <v>1240971000</v>
      </c>
      <c r="DX114" s="20"/>
      <c r="DY114" s="215">
        <f>BJ114</f>
        <v>1011716000</v>
      </c>
      <c r="EA114" s="215">
        <f>BL114</f>
        <v>625013000</v>
      </c>
      <c r="EC114" s="215">
        <f>BN114</f>
        <v>628026000</v>
      </c>
    </row>
    <row r="115" spans="1:133" ht="13.5" customHeight="1">
      <c r="A115" s="265" t="s">
        <v>797</v>
      </c>
      <c r="B115" s="33"/>
      <c r="C115" s="33"/>
      <c r="D115" s="266">
        <v>13618</v>
      </c>
      <c r="E115" s="33"/>
      <c r="F115" s="266">
        <v>13618</v>
      </c>
      <c r="G115" s="33"/>
      <c r="H115" s="266">
        <v>13618.055</v>
      </c>
      <c r="I115" s="33"/>
      <c r="J115" s="267">
        <v>13618.055050000001</v>
      </c>
      <c r="K115" s="33"/>
      <c r="L115" s="267">
        <v>13618.055050000001</v>
      </c>
      <c r="M115" s="33"/>
      <c r="N115" s="267">
        <v>13798</v>
      </c>
      <c r="O115" s="33"/>
      <c r="P115" s="268">
        <v>13798000</v>
      </c>
      <c r="Q115" s="33"/>
      <c r="R115" s="268">
        <v>18869000</v>
      </c>
      <c r="S115" s="33"/>
      <c r="T115" s="268">
        <v>18869000</v>
      </c>
      <c r="U115" s="33"/>
      <c r="V115" s="268">
        <v>19572000</v>
      </c>
      <c r="W115" s="33"/>
      <c r="X115" s="268">
        <v>19603000</v>
      </c>
      <c r="Y115" s="33"/>
      <c r="Z115" s="268">
        <v>19635000</v>
      </c>
      <c r="AA115" s="33"/>
      <c r="AB115" s="268">
        <v>19664000</v>
      </c>
      <c r="AC115" s="33"/>
      <c r="AD115" s="268">
        <f>[17]BS_PT!$S$36</f>
        <v>21277000</v>
      </c>
      <c r="AE115" s="33"/>
      <c r="AF115" s="268">
        <v>21294000</v>
      </c>
      <c r="AG115" s="33"/>
      <c r="AH115" s="268">
        <v>21332000</v>
      </c>
      <c r="AI115" s="33"/>
      <c r="AJ115" s="268">
        <v>21536000</v>
      </c>
      <c r="AK115" s="33"/>
      <c r="AL115" s="268">
        <v>21569000</v>
      </c>
      <c r="AM115" s="33"/>
      <c r="AN115" s="268">
        <v>21593000</v>
      </c>
      <c r="AO115" s="33"/>
      <c r="AP115" s="268">
        <v>32606000</v>
      </c>
      <c r="AQ115" s="33"/>
      <c r="AR115" s="268">
        <v>32671000</v>
      </c>
      <c r="AS115" s="33"/>
      <c r="AT115" s="268">
        <v>32736000</v>
      </c>
      <c r="AU115" s="33"/>
      <c r="AV115" s="268">
        <v>44772000</v>
      </c>
      <c r="AW115" s="33"/>
      <c r="AX115" s="268">
        <v>44832000</v>
      </c>
      <c r="AY115" s="33"/>
      <c r="AZ115" s="338"/>
      <c r="BA115" s="33"/>
      <c r="BB115" s="268">
        <v>75832000</v>
      </c>
      <c r="BC115" s="33"/>
      <c r="BD115" s="268">
        <v>75832000</v>
      </c>
      <c r="BE115" s="33"/>
      <c r="BF115" s="268">
        <v>31945000</v>
      </c>
      <c r="BG115" s="33"/>
      <c r="BH115" s="268">
        <v>31945000</v>
      </c>
      <c r="BI115" s="33"/>
      <c r="BJ115" s="268">
        <v>23178000</v>
      </c>
      <c r="BK115" s="520"/>
      <c r="BL115" s="268">
        <v>22428000</v>
      </c>
      <c r="BM115" s="520"/>
      <c r="BN115" s="268">
        <v>22428000</v>
      </c>
      <c r="BO115" s="520"/>
      <c r="BP115" s="265" t="s">
        <v>822</v>
      </c>
      <c r="BQ115" s="33"/>
      <c r="BR115" s="33"/>
      <c r="BS115" s="266">
        <v>13618</v>
      </c>
      <c r="BT115" s="33"/>
      <c r="BU115" s="266">
        <v>13618</v>
      </c>
      <c r="BV115" s="33"/>
      <c r="BW115" s="266">
        <v>13618.055</v>
      </c>
      <c r="BX115" s="33"/>
      <c r="BY115" s="266">
        <v>13618.055050000001</v>
      </c>
      <c r="BZ115" s="33"/>
      <c r="CA115" s="266">
        <v>13618.055050000001</v>
      </c>
      <c r="CB115" s="33"/>
      <c r="CC115" s="266">
        <v>13798</v>
      </c>
      <c r="CD115" s="33"/>
      <c r="CE115" s="268">
        <v>13798000</v>
      </c>
      <c r="CF115" s="33"/>
      <c r="CG115" s="268">
        <v>18869000</v>
      </c>
      <c r="CH115" s="33"/>
      <c r="CI115" s="268">
        <f>T115</f>
        <v>18869000</v>
      </c>
      <c r="CJ115" s="33"/>
      <c r="CK115" s="268">
        <f>V115</f>
        <v>19572000</v>
      </c>
      <c r="CL115" s="33"/>
      <c r="CM115" s="268">
        <f>X115</f>
        <v>19603000</v>
      </c>
      <c r="CN115" s="33"/>
      <c r="CO115" s="268">
        <f>Z115</f>
        <v>19635000</v>
      </c>
      <c r="CP115" s="33"/>
      <c r="CQ115" s="268">
        <f>AB115</f>
        <v>19664000</v>
      </c>
      <c r="CR115" s="33"/>
      <c r="CS115" s="268">
        <f>AD115</f>
        <v>21277000</v>
      </c>
      <c r="CT115" s="33"/>
      <c r="CU115" s="268">
        <f>AF115</f>
        <v>21294000</v>
      </c>
      <c r="CV115" s="33"/>
      <c r="CW115" s="268">
        <f>AH115</f>
        <v>21332000</v>
      </c>
      <c r="CX115" s="33"/>
      <c r="CY115" s="268">
        <f>AJ115</f>
        <v>21536000</v>
      </c>
      <c r="CZ115" s="33"/>
      <c r="DA115" s="268">
        <f>AL115</f>
        <v>21569000</v>
      </c>
      <c r="DB115" s="33"/>
      <c r="DC115" s="268">
        <f>AN115</f>
        <v>21593000</v>
      </c>
      <c r="DD115" s="33"/>
      <c r="DE115" s="268">
        <f>AP115</f>
        <v>32606000</v>
      </c>
      <c r="DF115" s="33"/>
      <c r="DG115" s="268">
        <f>+AR115</f>
        <v>32671000</v>
      </c>
      <c r="DH115" s="33"/>
      <c r="DI115" s="268">
        <f>+AT115</f>
        <v>32736000</v>
      </c>
      <c r="DJ115" s="33"/>
      <c r="DK115" s="268">
        <f>+AV115</f>
        <v>44772000</v>
      </c>
      <c r="DL115" s="33"/>
      <c r="DM115" s="268">
        <f>+AX115</f>
        <v>44832000</v>
      </c>
      <c r="DN115" s="33"/>
      <c r="DO115" s="338"/>
      <c r="DP115" s="33"/>
      <c r="DQ115" s="268">
        <f>+BB115</f>
        <v>75832000</v>
      </c>
      <c r="DR115" s="33"/>
      <c r="DS115" s="268">
        <f>+BD115</f>
        <v>75832000</v>
      </c>
      <c r="DT115" s="33"/>
      <c r="DU115" s="268">
        <f>+BF115</f>
        <v>31945000</v>
      </c>
      <c r="DV115" s="33"/>
      <c r="DW115" s="268">
        <f>+BH115</f>
        <v>31945000</v>
      </c>
      <c r="DX115" s="33"/>
      <c r="DY115" s="268">
        <f>BJ115</f>
        <v>23178000</v>
      </c>
      <c r="EA115" s="268">
        <f>BL115</f>
        <v>22428000</v>
      </c>
      <c r="EC115" s="268">
        <f>BN115</f>
        <v>22428000</v>
      </c>
    </row>
    <row r="116" spans="1:133" ht="13.5" customHeight="1">
      <c r="A116" s="81" t="s">
        <v>823</v>
      </c>
      <c r="B116" s="20"/>
      <c r="C116" s="20"/>
      <c r="D116" s="98">
        <v>27410</v>
      </c>
      <c r="E116" s="20"/>
      <c r="F116" s="98">
        <v>27642</v>
      </c>
      <c r="G116" s="20"/>
      <c r="H116" s="98">
        <v>28379.34</v>
      </c>
      <c r="I116" s="20"/>
      <c r="J116" s="98">
        <v>28295.439839999999</v>
      </c>
      <c r="K116" s="20"/>
      <c r="L116" s="98">
        <v>29561.26484</v>
      </c>
      <c r="M116" s="20"/>
      <c r="N116" s="98">
        <v>30967</v>
      </c>
      <c r="O116" s="20"/>
      <c r="P116" s="215">
        <v>32207000</v>
      </c>
      <c r="Q116" s="20"/>
      <c r="R116" s="215">
        <v>33176000</v>
      </c>
      <c r="S116" s="20"/>
      <c r="T116" s="215">
        <v>34274000</v>
      </c>
      <c r="U116" s="20"/>
      <c r="V116" s="215">
        <v>35613000</v>
      </c>
      <c r="W116" s="20"/>
      <c r="X116" s="215">
        <v>36413000</v>
      </c>
      <c r="Y116" s="20"/>
      <c r="Z116" s="215">
        <v>44870000</v>
      </c>
      <c r="AA116" s="20"/>
      <c r="AB116" s="215">
        <v>53531000</v>
      </c>
      <c r="AC116" s="20"/>
      <c r="AD116" s="215">
        <f>[17]BS_PT!$S$37</f>
        <v>65497000</v>
      </c>
      <c r="AE116" s="20"/>
      <c r="AF116" s="215">
        <v>65826000</v>
      </c>
      <c r="AG116" s="20"/>
      <c r="AH116" s="215">
        <v>64771000</v>
      </c>
      <c r="AI116" s="20"/>
      <c r="AJ116" s="215">
        <v>68703000</v>
      </c>
      <c r="AK116" s="20"/>
      <c r="AL116" s="215">
        <v>50428000</v>
      </c>
      <c r="AM116" s="20"/>
      <c r="AN116" s="215">
        <v>53853000</v>
      </c>
      <c r="AO116" s="20"/>
      <c r="AP116" s="215">
        <v>56301000</v>
      </c>
      <c r="AQ116" s="20"/>
      <c r="AR116" s="215">
        <v>56512000</v>
      </c>
      <c r="AS116" s="20"/>
      <c r="AT116" s="215">
        <v>60915000</v>
      </c>
      <c r="AU116" s="20"/>
      <c r="AV116" s="215">
        <v>114539000</v>
      </c>
      <c r="AW116" s="20"/>
      <c r="AX116" s="215">
        <v>125876000</v>
      </c>
      <c r="AY116" s="20"/>
      <c r="AZ116" s="337"/>
      <c r="BA116" s="20"/>
      <c r="BB116" s="215">
        <v>135871000</v>
      </c>
      <c r="BC116" s="20"/>
      <c r="BD116" s="215">
        <v>133665000</v>
      </c>
      <c r="BE116" s="20"/>
      <c r="BF116" s="215">
        <v>143516000</v>
      </c>
      <c r="BG116" s="20"/>
      <c r="BH116" s="215">
        <v>144801000</v>
      </c>
      <c r="BI116" s="20"/>
      <c r="BJ116" s="215">
        <v>143220000</v>
      </c>
      <c r="BK116" s="520"/>
      <c r="BL116" s="215">
        <v>146679000</v>
      </c>
      <c r="BM116" s="520"/>
      <c r="BN116" s="215">
        <v>142666000</v>
      </c>
      <c r="BO116" s="520"/>
      <c r="BP116" s="81" t="s">
        <v>930</v>
      </c>
      <c r="BQ116" s="20"/>
      <c r="BR116" s="20"/>
      <c r="BS116" s="98">
        <v>27410</v>
      </c>
      <c r="BT116" s="20"/>
      <c r="BU116" s="98">
        <v>27642</v>
      </c>
      <c r="BV116" s="20"/>
      <c r="BW116" s="98">
        <v>28379.34</v>
      </c>
      <c r="BX116" s="20"/>
      <c r="BY116" s="98">
        <v>28295.439839999999</v>
      </c>
      <c r="BZ116" s="20"/>
      <c r="CA116" s="98">
        <v>29561.26484</v>
      </c>
      <c r="CB116" s="20"/>
      <c r="CC116" s="98">
        <v>30967</v>
      </c>
      <c r="CD116" s="20"/>
      <c r="CE116" s="215">
        <v>32207000</v>
      </c>
      <c r="CF116" s="20"/>
      <c r="CG116" s="215">
        <v>33176000</v>
      </c>
      <c r="CH116" s="20"/>
      <c r="CI116" s="215">
        <f>T116</f>
        <v>34274000</v>
      </c>
      <c r="CJ116" s="20"/>
      <c r="CK116" s="215">
        <f>V116</f>
        <v>35613000</v>
      </c>
      <c r="CL116" s="20"/>
      <c r="CM116" s="215">
        <f>X116</f>
        <v>36413000</v>
      </c>
      <c r="CN116" s="20"/>
      <c r="CO116" s="215">
        <f>Z116</f>
        <v>44870000</v>
      </c>
      <c r="CP116" s="20"/>
      <c r="CQ116" s="215">
        <f>AB116</f>
        <v>53531000</v>
      </c>
      <c r="CR116" s="20"/>
      <c r="CS116" s="215">
        <f>AD116</f>
        <v>65497000</v>
      </c>
      <c r="CT116" s="20"/>
      <c r="CU116" s="215">
        <f>AF116</f>
        <v>65826000</v>
      </c>
      <c r="CV116" s="20"/>
      <c r="CW116" s="215">
        <f>AH116</f>
        <v>64771000</v>
      </c>
      <c r="CX116" s="20"/>
      <c r="CY116" s="215">
        <f>AJ116</f>
        <v>68703000</v>
      </c>
      <c r="CZ116" s="20"/>
      <c r="DA116" s="215">
        <f>AL116</f>
        <v>50428000</v>
      </c>
      <c r="DB116" s="20"/>
      <c r="DC116" s="215">
        <f>AN116</f>
        <v>53853000</v>
      </c>
      <c r="DD116" s="20"/>
      <c r="DE116" s="215">
        <f>AP116</f>
        <v>56301000</v>
      </c>
      <c r="DF116" s="20"/>
      <c r="DG116" s="215">
        <f>+AR116</f>
        <v>56512000</v>
      </c>
      <c r="DH116" s="20"/>
      <c r="DI116" s="215">
        <f>+AT116</f>
        <v>60915000</v>
      </c>
      <c r="DJ116" s="20"/>
      <c r="DK116" s="215">
        <f>+AV116</f>
        <v>114539000</v>
      </c>
      <c r="DL116" s="20"/>
      <c r="DM116" s="215">
        <f>+AX116</f>
        <v>125876000</v>
      </c>
      <c r="DN116" s="20"/>
      <c r="DO116" s="337"/>
      <c r="DP116" s="20"/>
      <c r="DQ116" s="215">
        <f>+BB116</f>
        <v>135871000</v>
      </c>
      <c r="DR116" s="20"/>
      <c r="DS116" s="215">
        <f>+BD116</f>
        <v>133665000</v>
      </c>
      <c r="DT116" s="20"/>
      <c r="DU116" s="215">
        <f>+BF116</f>
        <v>143516000</v>
      </c>
      <c r="DV116" s="20"/>
      <c r="DW116" s="215">
        <f>+BH116</f>
        <v>144801000</v>
      </c>
      <c r="DX116" s="20"/>
      <c r="DY116" s="215">
        <f>BJ116</f>
        <v>143220000</v>
      </c>
      <c r="EA116" s="215">
        <f>BL116</f>
        <v>146679000</v>
      </c>
      <c r="EC116" s="215">
        <f>BN116</f>
        <v>142666000</v>
      </c>
    </row>
    <row r="117" spans="1:133" ht="13.5" customHeight="1">
      <c r="A117" s="265" t="s">
        <v>826</v>
      </c>
      <c r="B117" s="33"/>
      <c r="C117" s="33"/>
      <c r="D117" s="266">
        <v>16485</v>
      </c>
      <c r="E117" s="33"/>
      <c r="F117" s="266">
        <v>17530</v>
      </c>
      <c r="G117" s="33"/>
      <c r="H117" s="266">
        <v>16575.053</v>
      </c>
      <c r="I117" s="33"/>
      <c r="J117" s="267">
        <v>18300.906260000003</v>
      </c>
      <c r="K117" s="33"/>
      <c r="L117" s="267">
        <v>17023.015480000002</v>
      </c>
      <c r="M117" s="33"/>
      <c r="N117" s="267">
        <v>17126</v>
      </c>
      <c r="O117" s="33"/>
      <c r="P117" s="268">
        <v>18203000</v>
      </c>
      <c r="Q117" s="33"/>
      <c r="R117" s="268">
        <v>18691000</v>
      </c>
      <c r="S117" s="33"/>
      <c r="T117" s="268">
        <v>34165000</v>
      </c>
      <c r="U117" s="33"/>
      <c r="V117" s="268">
        <v>35585000</v>
      </c>
      <c r="W117" s="33"/>
      <c r="X117" s="268">
        <v>39316000</v>
      </c>
      <c r="Y117" s="33"/>
      <c r="Z117" s="268">
        <v>41525000</v>
      </c>
      <c r="AA117" s="33"/>
      <c r="AB117" s="268">
        <v>31181000</v>
      </c>
      <c r="AC117" s="33"/>
      <c r="AD117" s="268">
        <f>[17]BS_PT!$S$39</f>
        <v>32541000</v>
      </c>
      <c r="AE117" s="33"/>
      <c r="AF117" s="268">
        <v>33844000</v>
      </c>
      <c r="AG117" s="33"/>
      <c r="AH117" s="268">
        <v>35616000</v>
      </c>
      <c r="AI117" s="33"/>
      <c r="AJ117" s="268">
        <v>36692000</v>
      </c>
      <c r="AK117" s="33"/>
      <c r="AL117" s="268">
        <v>39217000</v>
      </c>
      <c r="AM117" s="33"/>
      <c r="AN117" s="268">
        <v>42869000</v>
      </c>
      <c r="AO117" s="33"/>
      <c r="AP117" s="268">
        <v>47833000</v>
      </c>
      <c r="AQ117" s="33"/>
      <c r="AR117" s="268">
        <v>51853000</v>
      </c>
      <c r="AS117" s="33"/>
      <c r="AT117" s="268">
        <v>54969000</v>
      </c>
      <c r="AU117" s="33"/>
      <c r="AV117" s="268">
        <v>30547000</v>
      </c>
      <c r="AW117" s="33"/>
      <c r="AX117" s="268">
        <v>28720000</v>
      </c>
      <c r="AY117" s="33"/>
      <c r="AZ117" s="338"/>
      <c r="BA117" s="33"/>
      <c r="BB117" s="268">
        <v>44446000</v>
      </c>
      <c r="BC117" s="33"/>
      <c r="BD117" s="268">
        <v>48929000</v>
      </c>
      <c r="BE117" s="33"/>
      <c r="BF117" s="268">
        <v>30984000</v>
      </c>
      <c r="BG117" s="33"/>
      <c r="BH117" s="268">
        <v>30829000</v>
      </c>
      <c r="BI117" s="33"/>
      <c r="BJ117" s="268">
        <v>35357000</v>
      </c>
      <c r="BK117" s="520"/>
      <c r="BL117" s="268">
        <v>34973000</v>
      </c>
      <c r="BM117" s="520"/>
      <c r="BN117" s="268">
        <v>19471000</v>
      </c>
      <c r="BO117" s="520"/>
      <c r="BP117" s="265" t="s">
        <v>811</v>
      </c>
      <c r="BQ117" s="33"/>
      <c r="BR117" s="33"/>
      <c r="BS117" s="266">
        <v>16485</v>
      </c>
      <c r="BT117" s="33"/>
      <c r="BU117" s="266">
        <v>17530</v>
      </c>
      <c r="BV117" s="33"/>
      <c r="BW117" s="266">
        <v>16575.053</v>
      </c>
      <c r="BX117" s="33"/>
      <c r="BY117" s="266">
        <v>18300.906260000003</v>
      </c>
      <c r="BZ117" s="33"/>
      <c r="CA117" s="266">
        <v>17023.015480000002</v>
      </c>
      <c r="CB117" s="33"/>
      <c r="CC117" s="266">
        <v>17126</v>
      </c>
      <c r="CD117" s="33"/>
      <c r="CE117" s="268">
        <v>18203000</v>
      </c>
      <c r="CF117" s="33"/>
      <c r="CG117" s="268">
        <v>18691000</v>
      </c>
      <c r="CH117" s="33"/>
      <c r="CI117" s="268">
        <f>T117</f>
        <v>34165000</v>
      </c>
      <c r="CJ117" s="33"/>
      <c r="CK117" s="268">
        <f>V117</f>
        <v>35585000</v>
      </c>
      <c r="CL117" s="33"/>
      <c r="CM117" s="268">
        <f>X117</f>
        <v>39316000</v>
      </c>
      <c r="CN117" s="33"/>
      <c r="CO117" s="268">
        <f>Z117</f>
        <v>41525000</v>
      </c>
      <c r="CP117" s="33"/>
      <c r="CQ117" s="268">
        <f>AB117</f>
        <v>31181000</v>
      </c>
      <c r="CR117" s="33"/>
      <c r="CS117" s="268">
        <f>AD117</f>
        <v>32541000</v>
      </c>
      <c r="CT117" s="33"/>
      <c r="CU117" s="268">
        <f>AF117</f>
        <v>33844000</v>
      </c>
      <c r="CV117" s="33"/>
      <c r="CW117" s="268">
        <f>AH117</f>
        <v>35616000</v>
      </c>
      <c r="CX117" s="33"/>
      <c r="CY117" s="268">
        <f>AJ117</f>
        <v>36692000</v>
      </c>
      <c r="CZ117" s="33"/>
      <c r="DA117" s="268">
        <f>AL117</f>
        <v>39217000</v>
      </c>
      <c r="DB117" s="33"/>
      <c r="DC117" s="268">
        <f>AN117</f>
        <v>42869000</v>
      </c>
      <c r="DD117" s="33"/>
      <c r="DE117" s="268">
        <f>AP117</f>
        <v>47833000</v>
      </c>
      <c r="DF117" s="33"/>
      <c r="DG117" s="268">
        <f>+AR117</f>
        <v>51853000</v>
      </c>
      <c r="DH117" s="33"/>
      <c r="DI117" s="268">
        <f>+AT117</f>
        <v>54969000</v>
      </c>
      <c r="DJ117" s="33"/>
      <c r="DK117" s="268">
        <f>+AV117</f>
        <v>30547000</v>
      </c>
      <c r="DL117" s="33"/>
      <c r="DM117" s="268">
        <f>+AX117</f>
        <v>28720000</v>
      </c>
      <c r="DN117" s="33"/>
      <c r="DO117" s="338"/>
      <c r="DP117" s="33"/>
      <c r="DQ117" s="268">
        <f>+BB117</f>
        <v>44446000</v>
      </c>
      <c r="DR117" s="33"/>
      <c r="DS117" s="268">
        <f>+BD117</f>
        <v>48929000</v>
      </c>
      <c r="DT117" s="33"/>
      <c r="DU117" s="268">
        <f>+BF117</f>
        <v>30984000</v>
      </c>
      <c r="DV117" s="33"/>
      <c r="DW117" s="268">
        <f>+BH117</f>
        <v>30829000</v>
      </c>
      <c r="DX117" s="33"/>
      <c r="DY117" s="268">
        <f>BJ117</f>
        <v>35357000</v>
      </c>
      <c r="EA117" s="268">
        <f>BL117</f>
        <v>34973000</v>
      </c>
      <c r="EC117" s="268">
        <f>BN117</f>
        <v>19471000</v>
      </c>
    </row>
    <row r="118" spans="1:133" ht="13.5" customHeight="1">
      <c r="A118" s="81" t="s">
        <v>828</v>
      </c>
      <c r="B118" s="20"/>
      <c r="C118" s="20"/>
      <c r="D118" s="98">
        <v>4041281</v>
      </c>
      <c r="E118" s="20"/>
      <c r="F118" s="98">
        <v>4033721</v>
      </c>
      <c r="G118" s="20"/>
      <c r="H118" s="98">
        <v>4057014.0210000002</v>
      </c>
      <c r="I118" s="20"/>
      <c r="J118" s="98">
        <v>4137972.0470700003</v>
      </c>
      <c r="K118" s="20"/>
      <c r="L118" s="98">
        <v>4149822.5285500004</v>
      </c>
      <c r="M118" s="20"/>
      <c r="N118" s="98">
        <v>4291751</v>
      </c>
      <c r="O118" s="20"/>
      <c r="P118" s="215">
        <v>4460341000</v>
      </c>
      <c r="Q118" s="20"/>
      <c r="R118" s="215">
        <v>4574561000</v>
      </c>
      <c r="S118" s="20"/>
      <c r="T118" s="215">
        <v>5626289000</v>
      </c>
      <c r="U118" s="20"/>
      <c r="V118" s="215">
        <v>5812982000</v>
      </c>
      <c r="W118" s="20"/>
      <c r="X118" s="215">
        <v>5984061000</v>
      </c>
      <c r="Y118" s="20"/>
      <c r="Z118" s="215">
        <v>6203888000</v>
      </c>
      <c r="AA118" s="20"/>
      <c r="AB118" s="215">
        <v>6309265000</v>
      </c>
      <c r="AC118" s="20"/>
      <c r="AD118" s="215">
        <f>[17]BS_PT!$S$40</f>
        <v>6345528000</v>
      </c>
      <c r="AE118" s="20"/>
      <c r="AF118" s="215">
        <v>6384184000</v>
      </c>
      <c r="AG118" s="20"/>
      <c r="AH118" s="215">
        <v>6476873000</v>
      </c>
      <c r="AI118" s="20"/>
      <c r="AJ118" s="215">
        <v>6450144000</v>
      </c>
      <c r="AK118" s="20"/>
      <c r="AL118" s="215">
        <v>6441487000</v>
      </c>
      <c r="AM118" s="20"/>
      <c r="AN118" s="215">
        <v>6493281000</v>
      </c>
      <c r="AO118" s="20"/>
      <c r="AP118" s="215">
        <v>6598668000</v>
      </c>
      <c r="AQ118" s="20"/>
      <c r="AR118" s="215">
        <v>7428618000</v>
      </c>
      <c r="AS118" s="20"/>
      <c r="AT118" s="215">
        <v>7471986000</v>
      </c>
      <c r="AU118" s="20"/>
      <c r="AV118" s="215">
        <v>7524810000</v>
      </c>
      <c r="AW118" s="20"/>
      <c r="AX118" s="215">
        <v>8028729000</v>
      </c>
      <c r="AY118" s="20"/>
      <c r="AZ118" s="337"/>
      <c r="BA118" s="20"/>
      <c r="BB118" s="215">
        <v>8208808000</v>
      </c>
      <c r="BC118" s="20"/>
      <c r="BD118" s="215">
        <v>8420254000</v>
      </c>
      <c r="BE118" s="20"/>
      <c r="BF118" s="215">
        <v>8627301000</v>
      </c>
      <c r="BG118" s="20"/>
      <c r="BH118" s="215">
        <v>8808208000</v>
      </c>
      <c r="BI118" s="20"/>
      <c r="BJ118" s="215">
        <v>9198715000</v>
      </c>
      <c r="BK118" s="520"/>
      <c r="BL118" s="215">
        <v>9697823000</v>
      </c>
      <c r="BM118" s="520"/>
      <c r="BN118" s="215">
        <v>9996168000</v>
      </c>
      <c r="BO118" s="520"/>
      <c r="BP118" s="81" t="s">
        <v>829</v>
      </c>
      <c r="BQ118" s="20"/>
      <c r="BR118" s="20"/>
      <c r="BS118" s="98">
        <v>4041281</v>
      </c>
      <c r="BT118" s="20"/>
      <c r="BU118" s="98">
        <v>4033721</v>
      </c>
      <c r="BV118" s="20"/>
      <c r="BW118" s="98">
        <v>4057014.0210000002</v>
      </c>
      <c r="BX118" s="20"/>
      <c r="BY118" s="98">
        <v>4137972.0470700003</v>
      </c>
      <c r="BZ118" s="20"/>
      <c r="CA118" s="98">
        <v>4149822.5285500004</v>
      </c>
      <c r="CB118" s="20"/>
      <c r="CC118" s="98">
        <v>4291751</v>
      </c>
      <c r="CD118" s="20"/>
      <c r="CE118" s="215">
        <v>4460341000</v>
      </c>
      <c r="CF118" s="20"/>
      <c r="CG118" s="215">
        <v>4574561000</v>
      </c>
      <c r="CH118" s="20"/>
      <c r="CI118" s="215">
        <f>T118</f>
        <v>5626289000</v>
      </c>
      <c r="CJ118" s="20"/>
      <c r="CK118" s="215">
        <f>V118</f>
        <v>5812982000</v>
      </c>
      <c r="CL118" s="20"/>
      <c r="CM118" s="215">
        <f>X118</f>
        <v>5984061000</v>
      </c>
      <c r="CN118" s="20"/>
      <c r="CO118" s="215">
        <f>Z118</f>
        <v>6203888000</v>
      </c>
      <c r="CP118" s="20"/>
      <c r="CQ118" s="215">
        <f>AB118</f>
        <v>6309265000</v>
      </c>
      <c r="CR118" s="20"/>
      <c r="CS118" s="215">
        <f>AD118</f>
        <v>6345528000</v>
      </c>
      <c r="CT118" s="20"/>
      <c r="CU118" s="215">
        <f>AF118</f>
        <v>6384184000</v>
      </c>
      <c r="CV118" s="20"/>
      <c r="CW118" s="215">
        <f>AH118</f>
        <v>6476873000</v>
      </c>
      <c r="CX118" s="20"/>
      <c r="CY118" s="215">
        <f>AJ118</f>
        <v>6450144000</v>
      </c>
      <c r="CZ118" s="20"/>
      <c r="DA118" s="215">
        <f>AL118</f>
        <v>6441487000</v>
      </c>
      <c r="DB118" s="20"/>
      <c r="DC118" s="215">
        <f>AN118</f>
        <v>6493281000</v>
      </c>
      <c r="DD118" s="20"/>
      <c r="DE118" s="215">
        <f>AP118</f>
        <v>6598668000</v>
      </c>
      <c r="DF118" s="20"/>
      <c r="DG118" s="215">
        <f>+AR118</f>
        <v>7428618000</v>
      </c>
      <c r="DH118" s="20"/>
      <c r="DI118" s="215">
        <f>+AT118</f>
        <v>7471986000</v>
      </c>
      <c r="DJ118" s="20"/>
      <c r="DK118" s="215">
        <f>+AV118</f>
        <v>7524810000</v>
      </c>
      <c r="DL118" s="20"/>
      <c r="DM118" s="215">
        <f>+AX118</f>
        <v>8028729000</v>
      </c>
      <c r="DN118" s="20"/>
      <c r="DO118" s="337"/>
      <c r="DP118" s="20"/>
      <c r="DQ118" s="215">
        <f>+BB118</f>
        <v>8208808000</v>
      </c>
      <c r="DR118" s="20"/>
      <c r="DS118" s="215">
        <f>+BD118</f>
        <v>8420254000</v>
      </c>
      <c r="DT118" s="20"/>
      <c r="DU118" s="215">
        <f>+BF118</f>
        <v>8627301000</v>
      </c>
      <c r="DV118" s="20"/>
      <c r="DW118" s="215">
        <f>+BH118</f>
        <v>8808208000</v>
      </c>
      <c r="DX118" s="20"/>
      <c r="DY118" s="215">
        <f>BJ118</f>
        <v>9198715000</v>
      </c>
      <c r="EA118" s="215">
        <f>BL118</f>
        <v>9697823000</v>
      </c>
      <c r="EC118" s="215">
        <f>BN118</f>
        <v>9996168000</v>
      </c>
    </row>
    <row r="119" spans="1:133" ht="13.5" customHeight="1">
      <c r="A119" s="265" t="s">
        <v>830</v>
      </c>
      <c r="B119" s="33"/>
      <c r="C119" s="33"/>
      <c r="D119" s="266">
        <v>169798</v>
      </c>
      <c r="E119" s="33"/>
      <c r="F119" s="266">
        <v>174397</v>
      </c>
      <c r="G119" s="33"/>
      <c r="H119" s="266">
        <v>181899.52799999999</v>
      </c>
      <c r="I119" s="33"/>
      <c r="J119" s="267">
        <v>207286.50224</v>
      </c>
      <c r="K119" s="33"/>
      <c r="L119" s="267">
        <v>211822.00380000001</v>
      </c>
      <c r="M119" s="33"/>
      <c r="N119" s="267">
        <v>270731.50831</v>
      </c>
      <c r="O119" s="33"/>
      <c r="P119" s="268">
        <v>225860000</v>
      </c>
      <c r="Q119" s="33"/>
      <c r="R119" s="268">
        <v>237754000</v>
      </c>
      <c r="S119" s="33"/>
      <c r="T119" s="268">
        <v>263148000</v>
      </c>
      <c r="U119" s="33"/>
      <c r="V119" s="268">
        <v>269885000</v>
      </c>
      <c r="W119" s="33"/>
      <c r="X119" s="268">
        <v>261508000</v>
      </c>
      <c r="Y119" s="33"/>
      <c r="Z119" s="268">
        <v>261945000</v>
      </c>
      <c r="AA119" s="33"/>
      <c r="AB119" s="268">
        <v>266272000</v>
      </c>
      <c r="AC119" s="33"/>
      <c r="AD119" s="268">
        <f>[17]BS_PT!$S$41</f>
        <v>267998000</v>
      </c>
      <c r="AE119" s="33"/>
      <c r="AF119" s="268">
        <v>336113000</v>
      </c>
      <c r="AG119" s="33"/>
      <c r="AH119" s="268">
        <v>264977000</v>
      </c>
      <c r="AI119" s="33"/>
      <c r="AJ119" s="268">
        <v>267693000</v>
      </c>
      <c r="AK119" s="33"/>
      <c r="AL119" s="268">
        <v>267737000</v>
      </c>
      <c r="AM119" s="33"/>
      <c r="AN119" s="268">
        <v>285153000</v>
      </c>
      <c r="AO119" s="33"/>
      <c r="AP119" s="268">
        <v>331839000</v>
      </c>
      <c r="AQ119" s="33"/>
      <c r="AR119" s="268">
        <v>392229000</v>
      </c>
      <c r="AS119" s="33"/>
      <c r="AT119" s="268">
        <v>442465000</v>
      </c>
      <c r="AU119" s="33"/>
      <c r="AV119" s="268">
        <v>496220000</v>
      </c>
      <c r="AW119" s="33"/>
      <c r="AX119" s="268">
        <v>544621000</v>
      </c>
      <c r="AY119" s="33"/>
      <c r="AZ119" s="338"/>
      <c r="BA119" s="33"/>
      <c r="BB119" s="268">
        <v>590884000</v>
      </c>
      <c r="BC119" s="33"/>
      <c r="BD119" s="268">
        <v>627997000</v>
      </c>
      <c r="BE119" s="33"/>
      <c r="BF119" s="268">
        <v>682406000</v>
      </c>
      <c r="BG119" s="33"/>
      <c r="BH119" s="268">
        <v>704524000</v>
      </c>
      <c r="BI119" s="33"/>
      <c r="BJ119" s="268">
        <v>718701000</v>
      </c>
      <c r="BK119" s="520"/>
      <c r="BL119" s="268">
        <v>720278000</v>
      </c>
      <c r="BM119" s="520"/>
      <c r="BN119" s="268">
        <v>801053000</v>
      </c>
      <c r="BO119" s="520"/>
      <c r="BP119" s="265" t="s">
        <v>831</v>
      </c>
      <c r="BQ119" s="33"/>
      <c r="BR119" s="33"/>
      <c r="BS119" s="266">
        <v>169798</v>
      </c>
      <c r="BT119" s="33"/>
      <c r="BU119" s="266">
        <v>174397</v>
      </c>
      <c r="BV119" s="33"/>
      <c r="BW119" s="266">
        <v>181899.52799999999</v>
      </c>
      <c r="BX119" s="33"/>
      <c r="BY119" s="266">
        <v>207286.50224</v>
      </c>
      <c r="BZ119" s="33"/>
      <c r="CA119" s="266">
        <v>211822.00380000001</v>
      </c>
      <c r="CB119" s="33"/>
      <c r="CC119" s="266">
        <v>270731.50831</v>
      </c>
      <c r="CD119" s="33"/>
      <c r="CE119" s="268">
        <v>225860000</v>
      </c>
      <c r="CF119" s="33"/>
      <c r="CG119" s="268">
        <v>237754000</v>
      </c>
      <c r="CH119" s="33"/>
      <c r="CI119" s="268">
        <f>T119</f>
        <v>263148000</v>
      </c>
      <c r="CJ119" s="33"/>
      <c r="CK119" s="268">
        <f>V119</f>
        <v>269885000</v>
      </c>
      <c r="CL119" s="33"/>
      <c r="CM119" s="268">
        <f>X119</f>
        <v>261508000</v>
      </c>
      <c r="CN119" s="33"/>
      <c r="CO119" s="268">
        <f>Z119</f>
        <v>261945000</v>
      </c>
      <c r="CP119" s="33"/>
      <c r="CQ119" s="268">
        <f>AB119</f>
        <v>266272000</v>
      </c>
      <c r="CR119" s="33"/>
      <c r="CS119" s="268">
        <f>AD119</f>
        <v>267998000</v>
      </c>
      <c r="CT119" s="33"/>
      <c r="CU119" s="268">
        <f>AF119</f>
        <v>336113000</v>
      </c>
      <c r="CV119" s="33"/>
      <c r="CW119" s="268">
        <f>AH119</f>
        <v>264977000</v>
      </c>
      <c r="CX119" s="33"/>
      <c r="CY119" s="268">
        <f>AJ119</f>
        <v>267693000</v>
      </c>
      <c r="CZ119" s="33"/>
      <c r="DA119" s="268">
        <f>AL119</f>
        <v>267737000</v>
      </c>
      <c r="DB119" s="33"/>
      <c r="DC119" s="268">
        <f>AN119</f>
        <v>285153000</v>
      </c>
      <c r="DD119" s="33"/>
      <c r="DE119" s="268">
        <f>AP119</f>
        <v>331839000</v>
      </c>
      <c r="DF119" s="33"/>
      <c r="DG119" s="268">
        <f>+AR119</f>
        <v>392229000</v>
      </c>
      <c r="DH119" s="33"/>
      <c r="DI119" s="268">
        <f>+AT119</f>
        <v>442465000</v>
      </c>
      <c r="DJ119" s="33"/>
      <c r="DK119" s="268">
        <f>+AV119</f>
        <v>496220000</v>
      </c>
      <c r="DL119" s="33"/>
      <c r="DM119" s="268">
        <f>+AX119</f>
        <v>544621000</v>
      </c>
      <c r="DN119" s="33"/>
      <c r="DO119" s="338"/>
      <c r="DP119" s="33"/>
      <c r="DQ119" s="268">
        <f>+BB119</f>
        <v>590884000</v>
      </c>
      <c r="DR119" s="33"/>
      <c r="DS119" s="268">
        <f>+BD119</f>
        <v>627997000</v>
      </c>
      <c r="DT119" s="33"/>
      <c r="DU119" s="268">
        <f>+BF119</f>
        <v>682406000</v>
      </c>
      <c r="DV119" s="33"/>
      <c r="DW119" s="268">
        <f>+BH119</f>
        <v>704524000</v>
      </c>
      <c r="DX119" s="33"/>
      <c r="DY119" s="268">
        <f>BJ119</f>
        <v>718701000</v>
      </c>
      <c r="EA119" s="268">
        <f>BL119</f>
        <v>720278000</v>
      </c>
      <c r="EC119" s="268">
        <f>BN119</f>
        <v>801053000</v>
      </c>
    </row>
    <row r="120" spans="1:133" ht="13.5" customHeight="1">
      <c r="A120" s="81" t="s">
        <v>931</v>
      </c>
      <c r="B120" s="20"/>
      <c r="C120" s="20"/>
      <c r="D120" s="98"/>
      <c r="E120" s="20"/>
      <c r="F120" s="98"/>
      <c r="G120" s="20"/>
      <c r="H120" s="98"/>
      <c r="I120" s="20"/>
      <c r="J120" s="98"/>
      <c r="K120" s="20"/>
      <c r="L120" s="98">
        <v>0</v>
      </c>
      <c r="M120" s="20"/>
      <c r="N120" s="98">
        <v>0</v>
      </c>
      <c r="O120" s="20"/>
      <c r="P120" s="215" t="s">
        <v>180</v>
      </c>
      <c r="Q120" s="20"/>
      <c r="R120" s="215">
        <v>0</v>
      </c>
      <c r="S120" s="20"/>
      <c r="T120" s="215">
        <v>0</v>
      </c>
      <c r="U120" s="20"/>
      <c r="V120" s="215">
        <v>0</v>
      </c>
      <c r="W120" s="20"/>
      <c r="X120" s="215"/>
      <c r="Y120" s="20"/>
      <c r="Z120" s="215"/>
      <c r="AA120" s="20"/>
      <c r="AB120" s="215"/>
      <c r="AC120" s="20"/>
      <c r="AD120" s="215"/>
      <c r="AE120" s="20"/>
      <c r="AF120" s="215">
        <v>1000</v>
      </c>
      <c r="AG120" s="20"/>
      <c r="AH120" s="215"/>
      <c r="AI120" s="20"/>
      <c r="AJ120" s="215">
        <v>0</v>
      </c>
      <c r="AK120" s="20"/>
      <c r="AL120" s="215">
        <v>0</v>
      </c>
      <c r="AM120" s="20"/>
      <c r="AN120" s="215">
        <v>0</v>
      </c>
      <c r="AO120" s="20"/>
      <c r="AP120" s="215">
        <v>0</v>
      </c>
      <c r="AQ120" s="20"/>
      <c r="AR120" s="215">
        <v>0</v>
      </c>
      <c r="AS120" s="20"/>
      <c r="AT120" s="215">
        <v>0</v>
      </c>
      <c r="AU120" s="20"/>
      <c r="AV120" s="215">
        <v>0</v>
      </c>
      <c r="AW120" s="20"/>
      <c r="AX120" s="215">
        <v>0</v>
      </c>
      <c r="AY120" s="20"/>
      <c r="AZ120" s="337"/>
      <c r="BA120" s="20"/>
      <c r="BB120" s="215">
        <v>0</v>
      </c>
      <c r="BC120" s="20"/>
      <c r="BD120" s="215">
        <v>0</v>
      </c>
      <c r="BE120" s="20"/>
      <c r="BF120" s="215">
        <v>0</v>
      </c>
      <c r="BG120" s="20"/>
      <c r="BH120" s="215">
        <v>0</v>
      </c>
      <c r="BI120" s="20"/>
      <c r="BJ120" s="215">
        <v>0</v>
      </c>
      <c r="BK120" s="520"/>
      <c r="BL120" s="215">
        <v>0</v>
      </c>
      <c r="BM120" s="520"/>
      <c r="BN120" s="215">
        <v>0</v>
      </c>
      <c r="BO120" s="520"/>
      <c r="BP120" s="81" t="s">
        <v>833</v>
      </c>
      <c r="BQ120" s="20"/>
      <c r="BR120" s="20"/>
      <c r="BS120" s="98"/>
      <c r="BT120" s="20"/>
      <c r="BU120" s="98"/>
      <c r="BV120" s="20"/>
      <c r="BW120" s="98"/>
      <c r="BX120" s="20"/>
      <c r="BY120" s="98"/>
      <c r="BZ120" s="20"/>
      <c r="CA120" s="98">
        <v>0</v>
      </c>
      <c r="CB120" s="20"/>
      <c r="CC120" s="98">
        <v>0</v>
      </c>
      <c r="CD120" s="20"/>
      <c r="CE120" s="215">
        <v>0</v>
      </c>
      <c r="CF120" s="20"/>
      <c r="CG120" s="215">
        <v>0</v>
      </c>
      <c r="CH120" s="20"/>
      <c r="CI120" s="215">
        <f>T120</f>
        <v>0</v>
      </c>
      <c r="CJ120" s="20"/>
      <c r="CK120" s="215">
        <f>V120</f>
        <v>0</v>
      </c>
      <c r="CL120" s="20"/>
      <c r="CM120" s="215">
        <f>X120</f>
        <v>0</v>
      </c>
      <c r="CN120" s="20"/>
      <c r="CO120" s="215">
        <f>Z120</f>
        <v>0</v>
      </c>
      <c r="CP120" s="20"/>
      <c r="CQ120" s="215">
        <f>AB120</f>
        <v>0</v>
      </c>
      <c r="CR120" s="20"/>
      <c r="CS120" s="215">
        <f>AD120</f>
        <v>0</v>
      </c>
      <c r="CT120" s="20"/>
      <c r="CU120" s="215">
        <f>AF120</f>
        <v>1000</v>
      </c>
      <c r="CV120" s="20"/>
      <c r="CW120" s="215">
        <f>AH120</f>
        <v>0</v>
      </c>
      <c r="CX120" s="20"/>
      <c r="CY120" s="215">
        <f>AJ120</f>
        <v>0</v>
      </c>
      <c r="CZ120" s="20"/>
      <c r="DA120" s="215">
        <f>AL120</f>
        <v>0</v>
      </c>
      <c r="DB120" s="20"/>
      <c r="DC120" s="215">
        <f>AN120</f>
        <v>0</v>
      </c>
      <c r="DD120" s="20"/>
      <c r="DE120" s="215">
        <f>AP120</f>
        <v>0</v>
      </c>
      <c r="DF120" s="20"/>
      <c r="DG120" s="215">
        <f>+AR120</f>
        <v>0</v>
      </c>
      <c r="DH120" s="20"/>
      <c r="DI120" s="215">
        <f>+AT120</f>
        <v>0</v>
      </c>
      <c r="DJ120" s="20"/>
      <c r="DK120" s="215">
        <f>+AV120</f>
        <v>0</v>
      </c>
      <c r="DL120" s="20"/>
      <c r="DM120" s="215">
        <f>+AX120</f>
        <v>0</v>
      </c>
      <c r="DN120" s="20"/>
      <c r="DO120" s="337"/>
      <c r="DP120" s="20"/>
      <c r="DQ120" s="215">
        <f>+BB120</f>
        <v>0</v>
      </c>
      <c r="DR120" s="20"/>
      <c r="DS120" s="215">
        <f>+BD120</f>
        <v>0</v>
      </c>
      <c r="DT120" s="20"/>
      <c r="DU120" s="215">
        <f>+BF120</f>
        <v>0</v>
      </c>
      <c r="DV120" s="20"/>
      <c r="DW120" s="215">
        <f>+BH120</f>
        <v>0</v>
      </c>
      <c r="DX120" s="20"/>
      <c r="DY120" s="215">
        <f>BJ120</f>
        <v>0</v>
      </c>
      <c r="EA120" s="215">
        <f>BL120</f>
        <v>0</v>
      </c>
      <c r="EC120" s="215">
        <f>BN120</f>
        <v>0</v>
      </c>
    </row>
    <row r="121" spans="1:133" ht="13.5" customHeight="1">
      <c r="A121" s="265" t="s">
        <v>825</v>
      </c>
      <c r="B121" s="33"/>
      <c r="C121" s="33"/>
      <c r="D121" s="266"/>
      <c r="E121" s="33"/>
      <c r="F121" s="266"/>
      <c r="G121" s="33"/>
      <c r="H121" s="266"/>
      <c r="I121" s="33"/>
      <c r="J121" s="267"/>
      <c r="K121" s="33"/>
      <c r="L121" s="267"/>
      <c r="M121" s="33"/>
      <c r="N121" s="267"/>
      <c r="O121" s="33"/>
      <c r="P121" s="268"/>
      <c r="Q121" s="33"/>
      <c r="R121" s="268"/>
      <c r="S121" s="33"/>
      <c r="T121" s="268"/>
      <c r="U121" s="33"/>
      <c r="V121" s="268"/>
      <c r="W121" s="33"/>
      <c r="X121" s="268"/>
      <c r="Y121" s="33"/>
      <c r="Z121" s="268"/>
      <c r="AA121" s="33"/>
      <c r="AB121" s="268"/>
      <c r="AC121" s="33"/>
      <c r="AD121" s="268"/>
      <c r="AE121" s="33"/>
      <c r="AF121" s="268"/>
      <c r="AG121" s="33"/>
      <c r="AH121" s="268"/>
      <c r="AI121" s="33"/>
      <c r="AJ121" s="268"/>
      <c r="AK121" s="33"/>
      <c r="AL121" s="268"/>
      <c r="AM121" s="33"/>
      <c r="AN121" s="268"/>
      <c r="AO121" s="33"/>
      <c r="AP121" s="268"/>
      <c r="AQ121" s="33"/>
      <c r="AR121" s="268"/>
      <c r="AS121" s="33"/>
      <c r="AT121" s="268"/>
      <c r="AU121" s="33"/>
      <c r="AV121" s="268"/>
      <c r="AW121" s="33"/>
      <c r="AX121" s="268"/>
      <c r="AY121" s="33"/>
      <c r="AZ121" s="338"/>
      <c r="BA121" s="33"/>
      <c r="BB121" s="268"/>
      <c r="BC121" s="33"/>
      <c r="BD121" s="268"/>
      <c r="BE121" s="33"/>
      <c r="BF121" s="268"/>
      <c r="BG121" s="33"/>
      <c r="BH121" s="268"/>
      <c r="BI121" s="33"/>
      <c r="BJ121" s="268">
        <v>2947000</v>
      </c>
      <c r="BK121" s="520"/>
      <c r="BL121" s="268">
        <v>2760000</v>
      </c>
      <c r="BM121" s="520"/>
      <c r="BN121" s="268">
        <v>3691000</v>
      </c>
      <c r="BO121" s="520"/>
      <c r="BP121" s="157" t="s">
        <v>600</v>
      </c>
      <c r="BQ121" s="33"/>
      <c r="BR121" s="33"/>
      <c r="BS121" s="266"/>
      <c r="BT121" s="33"/>
      <c r="BU121" s="266"/>
      <c r="BV121" s="33"/>
      <c r="BW121" s="266"/>
      <c r="BX121" s="33"/>
      <c r="BY121" s="266"/>
      <c r="BZ121" s="33"/>
      <c r="CA121" s="266"/>
      <c r="CB121" s="33"/>
      <c r="CC121" s="266"/>
      <c r="CD121" s="33"/>
      <c r="CE121" s="268"/>
      <c r="CF121" s="33"/>
      <c r="CG121" s="268"/>
      <c r="CH121" s="33"/>
      <c r="CI121" s="268"/>
      <c r="CJ121" s="33"/>
      <c r="CK121" s="268"/>
      <c r="CL121" s="33"/>
      <c r="CM121" s="268"/>
      <c r="CN121" s="33"/>
      <c r="CO121" s="268"/>
      <c r="CP121" s="33"/>
      <c r="CQ121" s="268"/>
      <c r="CR121" s="33"/>
      <c r="CS121" s="268"/>
      <c r="CT121" s="33"/>
      <c r="CU121" s="268"/>
      <c r="CV121" s="33"/>
      <c r="CW121" s="268"/>
      <c r="CX121" s="33"/>
      <c r="CY121" s="268"/>
      <c r="CZ121" s="33"/>
      <c r="DA121" s="268"/>
      <c r="DB121" s="33"/>
      <c r="DC121" s="268"/>
      <c r="DD121" s="33"/>
      <c r="DE121" s="268"/>
      <c r="DF121" s="33"/>
      <c r="DG121" s="268"/>
      <c r="DH121" s="33"/>
      <c r="DI121" s="268"/>
      <c r="DJ121" s="33"/>
      <c r="DK121" s="268"/>
      <c r="DL121" s="33"/>
      <c r="DM121" s="268"/>
      <c r="DN121" s="33"/>
      <c r="DO121" s="338"/>
      <c r="DP121" s="33"/>
      <c r="DQ121" s="268"/>
      <c r="DR121" s="33"/>
      <c r="DS121" s="268"/>
      <c r="DT121" s="33"/>
      <c r="DU121" s="268"/>
      <c r="DV121" s="33"/>
      <c r="DW121" s="268"/>
      <c r="DX121" s="33"/>
      <c r="DY121" s="268"/>
      <c r="EA121" s="268">
        <f>BL121</f>
        <v>2760000</v>
      </c>
      <c r="EC121" s="268">
        <f>BN121</f>
        <v>3691000</v>
      </c>
    </row>
    <row r="122" spans="1:133" ht="13.5" customHeight="1">
      <c r="A122" s="127" t="s">
        <v>834</v>
      </c>
      <c r="B122" s="33"/>
      <c r="C122" s="33"/>
      <c r="D122" s="128">
        <v>5997826</v>
      </c>
      <c r="E122" s="33"/>
      <c r="F122" s="128">
        <v>6034357</v>
      </c>
      <c r="G122" s="33"/>
      <c r="H122" s="128">
        <v>6000210.85121</v>
      </c>
      <c r="I122" s="33"/>
      <c r="J122" s="270">
        <v>6125568</v>
      </c>
      <c r="K122" s="33"/>
      <c r="L122" s="270">
        <v>6200527.6548400009</v>
      </c>
      <c r="M122" s="33"/>
      <c r="N122" s="270">
        <v>6375841.6986800004</v>
      </c>
      <c r="O122" s="33"/>
      <c r="P122" s="271">
        <v>6516286000</v>
      </c>
      <c r="Q122" s="33"/>
      <c r="R122" s="271">
        <v>6600565000</v>
      </c>
      <c r="S122" s="33"/>
      <c r="T122" s="271">
        <v>7709867000</v>
      </c>
      <c r="U122" s="33"/>
      <c r="V122" s="271">
        <v>8011298000</v>
      </c>
      <c r="W122" s="33"/>
      <c r="X122" s="271">
        <v>8224413000</v>
      </c>
      <c r="Y122" s="33"/>
      <c r="Z122" s="271">
        <v>8475639000</v>
      </c>
      <c r="AA122" s="33"/>
      <c r="AB122" s="271">
        <v>8566889000</v>
      </c>
      <c r="AC122" s="33"/>
      <c r="AD122" s="271">
        <f>[17]BS_PT!$S$43</f>
        <v>8428140000</v>
      </c>
      <c r="AE122" s="33"/>
      <c r="AF122" s="271">
        <v>8597714000</v>
      </c>
      <c r="AG122" s="33"/>
      <c r="AH122" s="271">
        <v>8677782000</v>
      </c>
      <c r="AI122" s="33"/>
      <c r="AJ122" s="271">
        <v>8508985000</v>
      </c>
      <c r="AK122" s="33"/>
      <c r="AL122" s="271">
        <v>8283356000</v>
      </c>
      <c r="AM122" s="33"/>
      <c r="AN122" s="271">
        <v>8326478000</v>
      </c>
      <c r="AO122" s="33"/>
      <c r="AP122" s="271">
        <f>SUM(AP109:AP120)</f>
        <v>8487721000</v>
      </c>
      <c r="AQ122" s="33"/>
      <c r="AR122" s="271">
        <f>SUM(AR109:AR120)</f>
        <v>9419418000</v>
      </c>
      <c r="AS122" s="33"/>
      <c r="AT122" s="271">
        <v>9415809000</v>
      </c>
      <c r="AU122" s="33"/>
      <c r="AV122" s="271">
        <f>SUM(AV109:AV120)</f>
        <v>9524020000</v>
      </c>
      <c r="AW122" s="33"/>
      <c r="AX122" s="271">
        <v>10096165000</v>
      </c>
      <c r="AY122" s="33"/>
      <c r="AZ122" s="343"/>
      <c r="BA122" s="33"/>
      <c r="BB122" s="271">
        <v>10371240000</v>
      </c>
      <c r="BC122" s="33"/>
      <c r="BD122" s="271">
        <v>10686819000</v>
      </c>
      <c r="BE122" s="33"/>
      <c r="BF122" s="271">
        <v>10693361000</v>
      </c>
      <c r="BG122" s="33"/>
      <c r="BH122" s="271">
        <v>10993222000</v>
      </c>
      <c r="BI122" s="33"/>
      <c r="BJ122" s="271">
        <v>11156165000</v>
      </c>
      <c r="BK122" s="308"/>
      <c r="BL122" s="271">
        <v>11328625000</v>
      </c>
      <c r="BM122" s="308"/>
      <c r="BN122" s="271">
        <v>11759538000</v>
      </c>
      <c r="BO122" s="308"/>
      <c r="BP122" s="127" t="s">
        <v>835</v>
      </c>
      <c r="BQ122" s="33"/>
      <c r="BR122" s="33"/>
      <c r="BS122" s="128">
        <v>5997826</v>
      </c>
      <c r="BT122" s="33"/>
      <c r="BU122" s="128">
        <v>6034357</v>
      </c>
      <c r="BV122" s="33"/>
      <c r="BW122" s="128">
        <v>6000210.85121</v>
      </c>
      <c r="BX122" s="33"/>
      <c r="BY122" s="128">
        <v>6125568</v>
      </c>
      <c r="BZ122" s="33"/>
      <c r="CA122" s="128">
        <v>6200527.6548400009</v>
      </c>
      <c r="CB122" s="33"/>
      <c r="CC122" s="128">
        <v>6375841.6986800004</v>
      </c>
      <c r="CD122" s="33"/>
      <c r="CE122" s="271">
        <v>6516286000</v>
      </c>
      <c r="CF122" s="33"/>
      <c r="CG122" s="271">
        <v>6600565000</v>
      </c>
      <c r="CH122" s="33"/>
      <c r="CI122" s="271">
        <f>T122</f>
        <v>7709867000</v>
      </c>
      <c r="CJ122" s="33"/>
      <c r="CK122" s="271">
        <f>V122</f>
        <v>8011298000</v>
      </c>
      <c r="CL122" s="33"/>
      <c r="CM122" s="271">
        <f>X122</f>
        <v>8224413000</v>
      </c>
      <c r="CN122" s="33"/>
      <c r="CO122" s="271">
        <f>Z122</f>
        <v>8475639000</v>
      </c>
      <c r="CP122" s="33"/>
      <c r="CQ122" s="271">
        <f>AB122</f>
        <v>8566889000</v>
      </c>
      <c r="CR122" s="33"/>
      <c r="CS122" s="271">
        <f>AD122</f>
        <v>8428140000</v>
      </c>
      <c r="CT122" s="33"/>
      <c r="CU122" s="271">
        <f>AF122</f>
        <v>8597714000</v>
      </c>
      <c r="CV122" s="33"/>
      <c r="CW122" s="271">
        <f>AH122</f>
        <v>8677782000</v>
      </c>
      <c r="CX122" s="33"/>
      <c r="CY122" s="271">
        <f>AJ122</f>
        <v>8508985000</v>
      </c>
      <c r="CZ122" s="33"/>
      <c r="DA122" s="271">
        <f>AL122</f>
        <v>8283356000</v>
      </c>
      <c r="DB122" s="33"/>
      <c r="DC122" s="271">
        <f>AN122</f>
        <v>8326478000</v>
      </c>
      <c r="DD122" s="33"/>
      <c r="DE122" s="271">
        <f>AP122</f>
        <v>8487721000</v>
      </c>
      <c r="DF122" s="33"/>
      <c r="DG122" s="271">
        <f>+AR122</f>
        <v>9419418000</v>
      </c>
      <c r="DH122" s="33"/>
      <c r="DI122" s="271">
        <f>+AT122</f>
        <v>9415809000</v>
      </c>
      <c r="DJ122" s="33"/>
      <c r="DK122" s="271">
        <f>+AV122</f>
        <v>9524020000</v>
      </c>
      <c r="DL122" s="33"/>
      <c r="DM122" s="271">
        <f>+AX122</f>
        <v>10096165000</v>
      </c>
      <c r="DN122" s="33"/>
      <c r="DO122" s="343"/>
      <c r="DP122" s="33"/>
      <c r="DQ122" s="271">
        <f>+BB122</f>
        <v>10371240000</v>
      </c>
      <c r="DR122" s="33"/>
      <c r="DS122" s="271">
        <f>+BD122</f>
        <v>10686819000</v>
      </c>
      <c r="DT122" s="33"/>
      <c r="DU122" s="271">
        <f>+BF122</f>
        <v>10693361000</v>
      </c>
      <c r="DV122" s="33"/>
      <c r="DW122" s="271">
        <f>+BH122</f>
        <v>10993222000</v>
      </c>
      <c r="DX122" s="33"/>
      <c r="DY122" s="271">
        <f>BJ122</f>
        <v>11156165000</v>
      </c>
      <c r="EA122" s="271">
        <f>BL122</f>
        <v>11328625000</v>
      </c>
      <c r="EC122" s="271">
        <f>BN122</f>
        <v>11759538000</v>
      </c>
    </row>
    <row r="123" spans="1:133" ht="15" customHeight="1">
      <c r="A123" s="91"/>
      <c r="B123" s="143"/>
      <c r="C123" s="143"/>
      <c r="D123" s="143">
        <v>0</v>
      </c>
      <c r="E123" s="143"/>
      <c r="F123" s="143"/>
      <c r="G123" s="143"/>
      <c r="H123" s="143"/>
      <c r="I123" s="143"/>
      <c r="J123" s="143">
        <v>0</v>
      </c>
      <c r="K123" s="143"/>
      <c r="L123" s="143"/>
      <c r="M123" s="143"/>
      <c r="N123" s="143"/>
      <c r="O123" s="143"/>
      <c r="P123" s="218"/>
      <c r="Q123" s="143"/>
      <c r="R123" s="218"/>
      <c r="S123" s="143"/>
      <c r="T123" s="218"/>
      <c r="U123" s="143"/>
      <c r="V123" s="218"/>
      <c r="W123" s="143"/>
      <c r="X123" s="218"/>
      <c r="Y123" s="143"/>
      <c r="Z123" s="218"/>
      <c r="AA123" s="143"/>
      <c r="AB123" s="218"/>
      <c r="AC123" s="143"/>
      <c r="AD123" s="218"/>
      <c r="AE123" s="143"/>
      <c r="AF123" s="218"/>
      <c r="AG123" s="143"/>
      <c r="AH123" s="218"/>
      <c r="AI123" s="143"/>
      <c r="AJ123" s="218"/>
      <c r="AK123" s="143"/>
      <c r="AL123" s="218"/>
      <c r="AM123" s="143"/>
      <c r="AN123" s="218"/>
      <c r="AO123" s="143"/>
      <c r="AP123" s="218"/>
      <c r="AQ123" s="143"/>
      <c r="AR123" s="218"/>
      <c r="AS123" s="143"/>
      <c r="AT123" s="218"/>
      <c r="AU123" s="143"/>
      <c r="AV123" s="218"/>
      <c r="AW123" s="143"/>
      <c r="AX123" s="218"/>
      <c r="AY123" s="143"/>
      <c r="AZ123" s="344"/>
      <c r="BA123" s="143"/>
      <c r="BB123" s="218"/>
      <c r="BC123" s="143"/>
      <c r="BD123" s="218"/>
      <c r="BE123" s="143"/>
      <c r="BF123" s="218"/>
      <c r="BG123" s="143"/>
      <c r="BH123" s="218"/>
      <c r="BI123" s="143"/>
      <c r="BJ123" s="218"/>
      <c r="BK123" s="525"/>
      <c r="BL123" s="218"/>
      <c r="BM123" s="525"/>
      <c r="BN123" s="218"/>
      <c r="BO123" s="525"/>
      <c r="BP123" s="91"/>
      <c r="BQ123" s="143"/>
      <c r="BR123" s="143"/>
      <c r="BS123" s="101"/>
      <c r="BT123" s="143"/>
      <c r="BU123" s="101"/>
      <c r="BV123" s="143"/>
      <c r="BW123" s="101"/>
      <c r="BX123" s="143"/>
      <c r="BY123" s="101"/>
      <c r="BZ123" s="143"/>
      <c r="CA123" s="101"/>
      <c r="CB123" s="143"/>
      <c r="CC123" s="101"/>
      <c r="CD123" s="143"/>
      <c r="CE123" s="204"/>
      <c r="CF123" s="143"/>
      <c r="CG123" s="204"/>
      <c r="CH123" s="143"/>
      <c r="CI123" s="204"/>
      <c r="CJ123" s="143"/>
      <c r="CK123" s="204"/>
      <c r="CL123" s="143"/>
      <c r="CM123" s="218"/>
      <c r="CN123" s="143"/>
      <c r="CO123" s="218"/>
      <c r="CP123" s="143"/>
      <c r="CQ123" s="218"/>
      <c r="CR123" s="143"/>
      <c r="CS123" s="218"/>
      <c r="CT123" s="143"/>
      <c r="CU123" s="218"/>
      <c r="CV123" s="143"/>
      <c r="CW123" s="218"/>
      <c r="CX123" s="143"/>
      <c r="CY123" s="218"/>
      <c r="CZ123" s="143"/>
      <c r="DA123" s="218"/>
      <c r="DB123" s="143"/>
      <c r="DC123" s="218"/>
      <c r="DD123" s="143"/>
      <c r="DE123" s="218"/>
      <c r="DF123" s="143"/>
      <c r="DG123" s="218"/>
      <c r="DH123" s="143"/>
      <c r="DI123" s="218"/>
      <c r="DJ123" s="143"/>
      <c r="DK123" s="218"/>
      <c r="DL123" s="143"/>
      <c r="DM123" s="218"/>
      <c r="DN123" s="143"/>
      <c r="DO123" s="344"/>
      <c r="DP123" s="143"/>
      <c r="DQ123" s="218"/>
      <c r="DR123" s="143"/>
      <c r="DS123" s="218"/>
      <c r="DT123" s="521"/>
      <c r="DU123" s="218"/>
      <c r="DV123" s="521"/>
      <c r="DW123" s="218"/>
      <c r="DX123" s="521"/>
      <c r="DY123" s="218"/>
      <c r="EA123" s="218"/>
      <c r="EC123" s="218"/>
    </row>
    <row r="124" spans="1:133" ht="3" customHeight="1">
      <c r="A124" s="13"/>
      <c r="B124" s="13"/>
      <c r="C124" s="13"/>
      <c r="D124" s="66"/>
      <c r="E124" s="13"/>
      <c r="F124" s="66"/>
      <c r="G124" s="13"/>
      <c r="H124" s="66"/>
      <c r="I124" s="13"/>
      <c r="J124" s="66">
        <v>0</v>
      </c>
      <c r="K124" s="13"/>
      <c r="L124" s="66"/>
      <c r="M124" s="13"/>
      <c r="N124" s="66">
        <v>0</v>
      </c>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342"/>
      <c r="BA124" s="13"/>
      <c r="BB124" s="13"/>
      <c r="BC124" s="13"/>
      <c r="BD124" s="13"/>
      <c r="BE124" s="13"/>
      <c r="BF124" s="13"/>
      <c r="BG124" s="13"/>
      <c r="BH124" s="13"/>
      <c r="BI124" s="13"/>
      <c r="BJ124" s="13"/>
      <c r="BK124" s="13"/>
      <c r="BL124" s="13"/>
      <c r="BM124" s="13"/>
      <c r="BN124" s="13"/>
      <c r="BO124" s="13"/>
      <c r="BP124" s="13"/>
      <c r="BQ124" s="13"/>
      <c r="BR124" s="13"/>
      <c r="BS124" s="66"/>
      <c r="BT124" s="13"/>
      <c r="BU124" s="66">
        <v>0</v>
      </c>
      <c r="BV124" s="13"/>
      <c r="BW124" s="66"/>
      <c r="BX124" s="13"/>
      <c r="BY124" s="66"/>
      <c r="BZ124" s="13"/>
      <c r="CA124" s="66"/>
      <c r="CB124" s="13"/>
      <c r="CC124" s="66">
        <v>0</v>
      </c>
      <c r="CD124" s="13"/>
      <c r="CE124" s="13"/>
      <c r="CF124" s="13"/>
      <c r="CG124" s="13"/>
      <c r="CH124" s="13"/>
      <c r="CI124" s="13"/>
      <c r="CJ124" s="13"/>
      <c r="CK124" s="13"/>
      <c r="CL124" s="13"/>
      <c r="CM124" s="13"/>
      <c r="CN124" s="13"/>
      <c r="CO124" s="13"/>
      <c r="CP124" s="13"/>
      <c r="CQ124" s="13"/>
      <c r="CR124" s="13"/>
      <c r="CS124" s="13"/>
      <c r="CT124" s="13"/>
      <c r="CU124" s="13"/>
      <c r="CV124" s="13"/>
      <c r="CW124" s="13"/>
      <c r="CX124" s="13"/>
      <c r="CY124" s="13"/>
      <c r="CZ124" s="13"/>
      <c r="DA124" s="13"/>
      <c r="DB124" s="13"/>
      <c r="DC124" s="13"/>
      <c r="DD124" s="13"/>
      <c r="DE124" s="13"/>
      <c r="DF124" s="13"/>
      <c r="DG124" s="13">
        <f>+AR124</f>
        <v>0</v>
      </c>
      <c r="DH124" s="13"/>
      <c r="DI124" s="13">
        <f>+AT124</f>
        <v>0</v>
      </c>
      <c r="DJ124" s="13"/>
      <c r="DK124" s="13">
        <f>+AV124</f>
        <v>0</v>
      </c>
      <c r="DL124" s="13"/>
      <c r="DM124" s="13">
        <f>+AX124</f>
        <v>0</v>
      </c>
      <c r="DN124" s="13"/>
      <c r="DO124" s="342"/>
      <c r="DP124" s="13"/>
      <c r="DQ124" s="13">
        <f>+BB124</f>
        <v>0</v>
      </c>
      <c r="DR124" s="13"/>
      <c r="DS124" s="13">
        <f>+BD124</f>
        <v>0</v>
      </c>
      <c r="DT124" s="13"/>
      <c r="DU124" s="13">
        <f>+BF124</f>
        <v>0</v>
      </c>
      <c r="DV124" s="13"/>
      <c r="DW124" s="13"/>
      <c r="DX124" s="13"/>
      <c r="DY124" s="13">
        <f>BJ124</f>
        <v>0</v>
      </c>
      <c r="EA124" s="13">
        <f>BO124</f>
        <v>0</v>
      </c>
      <c r="EC124" s="13">
        <f>BQ124</f>
        <v>0</v>
      </c>
    </row>
    <row r="125" spans="1:133" ht="3.75" customHeight="1">
      <c r="A125" s="13"/>
      <c r="B125" s="13"/>
      <c r="C125" s="13"/>
      <c r="D125" s="66"/>
      <c r="E125" s="13"/>
      <c r="F125" s="66"/>
      <c r="G125" s="13"/>
      <c r="H125" s="66"/>
      <c r="I125" s="13"/>
      <c r="J125" s="66">
        <v>0</v>
      </c>
      <c r="K125" s="13"/>
      <c r="L125" s="66"/>
      <c r="M125" s="13"/>
      <c r="N125" s="66">
        <v>0</v>
      </c>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342"/>
      <c r="BA125" s="13"/>
      <c r="BB125" s="13"/>
      <c r="BC125" s="13"/>
      <c r="BD125" s="13"/>
      <c r="BE125" s="13"/>
      <c r="BF125" s="13"/>
      <c r="BG125" s="13"/>
      <c r="BH125" s="13"/>
      <c r="BI125" s="13"/>
      <c r="BJ125" s="13"/>
      <c r="BK125" s="13"/>
      <c r="BL125" s="13"/>
      <c r="BM125" s="13"/>
      <c r="BN125" s="13"/>
      <c r="BO125" s="13"/>
      <c r="BP125" s="13"/>
      <c r="BQ125" s="13"/>
      <c r="BR125" s="13"/>
      <c r="BS125" s="66"/>
      <c r="BT125" s="13"/>
      <c r="BU125" s="66">
        <v>0</v>
      </c>
      <c r="BV125" s="13"/>
      <c r="BW125" s="66"/>
      <c r="BX125" s="13"/>
      <c r="BY125" s="66"/>
      <c r="BZ125" s="13"/>
      <c r="CA125" s="66"/>
      <c r="CB125" s="13"/>
      <c r="CC125" s="66">
        <v>0</v>
      </c>
      <c r="CD125" s="13"/>
      <c r="CE125" s="13"/>
      <c r="CF125" s="13"/>
      <c r="CG125" s="13"/>
      <c r="CH125" s="13"/>
      <c r="CI125" s="13"/>
      <c r="CJ125" s="13"/>
      <c r="CK125" s="13"/>
      <c r="CL125" s="13"/>
      <c r="CM125" s="13"/>
      <c r="CN125" s="13"/>
      <c r="CO125" s="13"/>
      <c r="CP125" s="13"/>
      <c r="CQ125" s="13"/>
      <c r="CR125" s="13"/>
      <c r="CS125" s="13"/>
      <c r="CT125" s="13"/>
      <c r="CU125" s="13"/>
      <c r="CV125" s="13"/>
      <c r="CW125" s="13"/>
      <c r="CX125" s="13"/>
      <c r="CY125" s="13"/>
      <c r="CZ125" s="13"/>
      <c r="DA125" s="13"/>
      <c r="DB125" s="13"/>
      <c r="DC125" s="13"/>
      <c r="DD125" s="13"/>
      <c r="DE125" s="13"/>
      <c r="DF125" s="13"/>
      <c r="DG125" s="13">
        <f>+AR125</f>
        <v>0</v>
      </c>
      <c r="DH125" s="13"/>
      <c r="DI125" s="13">
        <f>+AT125</f>
        <v>0</v>
      </c>
      <c r="DJ125" s="13"/>
      <c r="DK125" s="13">
        <f>+AV125</f>
        <v>0</v>
      </c>
      <c r="DL125" s="13"/>
      <c r="DM125" s="13">
        <f>+AX125</f>
        <v>0</v>
      </c>
      <c r="DN125" s="13"/>
      <c r="DO125" s="342"/>
      <c r="DP125" s="13"/>
      <c r="DQ125" s="13">
        <f>+BB125</f>
        <v>0</v>
      </c>
      <c r="DR125" s="13"/>
      <c r="DS125" s="13">
        <f>+BD125</f>
        <v>0</v>
      </c>
      <c r="DT125" s="13"/>
      <c r="DU125" s="13">
        <f>+BF125</f>
        <v>0</v>
      </c>
      <c r="DV125" s="13"/>
      <c r="DW125" s="13"/>
      <c r="DX125" s="13"/>
      <c r="DY125" s="13">
        <f>BJ125</f>
        <v>0</v>
      </c>
      <c r="EA125" s="13">
        <f>BO125</f>
        <v>0</v>
      </c>
      <c r="EC125" s="13">
        <f>BQ125</f>
        <v>0</v>
      </c>
    </row>
    <row r="126" spans="1:133" ht="13.5" customHeight="1">
      <c r="A126" s="127" t="s">
        <v>836</v>
      </c>
      <c r="B126" s="33"/>
      <c r="C126" s="33"/>
      <c r="D126" s="128">
        <v>7193577</v>
      </c>
      <c r="E126" s="33"/>
      <c r="F126" s="128">
        <v>7142355</v>
      </c>
      <c r="G126" s="33"/>
      <c r="H126" s="128">
        <v>7757955.4772100002</v>
      </c>
      <c r="I126" s="33"/>
      <c r="J126" s="270">
        <v>7189343.437309999</v>
      </c>
      <c r="K126" s="33"/>
      <c r="L126" s="270">
        <v>7638037.1301200008</v>
      </c>
      <c r="M126" s="33"/>
      <c r="N126" s="270">
        <v>8887056</v>
      </c>
      <c r="O126" s="33"/>
      <c r="P126" s="271">
        <v>8830115000</v>
      </c>
      <c r="Q126" s="33"/>
      <c r="R126" s="271">
        <v>9313019000</v>
      </c>
      <c r="S126" s="33"/>
      <c r="T126" s="271">
        <v>9964570000</v>
      </c>
      <c r="U126" s="33"/>
      <c r="V126" s="271">
        <v>10870074000</v>
      </c>
      <c r="W126" s="33"/>
      <c r="X126" s="271">
        <v>10606223000</v>
      </c>
      <c r="Y126" s="33"/>
      <c r="Z126" s="271">
        <v>9835050000</v>
      </c>
      <c r="AA126" s="33"/>
      <c r="AB126" s="271">
        <v>10217326000</v>
      </c>
      <c r="AC126" s="33"/>
      <c r="AD126" s="271">
        <f>[17]BS_PT!$S$45</f>
        <v>9567233000</v>
      </c>
      <c r="AE126" s="33"/>
      <c r="AF126" s="271">
        <v>9989736000</v>
      </c>
      <c r="AG126" s="33"/>
      <c r="AH126" s="271">
        <v>9492237000</v>
      </c>
      <c r="AI126" s="33"/>
      <c r="AJ126" s="271">
        <v>10489844000</v>
      </c>
      <c r="AK126" s="33"/>
      <c r="AL126" s="271">
        <v>10820057000</v>
      </c>
      <c r="AM126" s="33"/>
      <c r="AN126" s="271">
        <v>10550647000</v>
      </c>
      <c r="AO126" s="33"/>
      <c r="AP126" s="271">
        <f>+AP122+AP106</f>
        <v>10204180000</v>
      </c>
      <c r="AQ126" s="33"/>
      <c r="AR126" s="271">
        <f>+AR122+AR106</f>
        <v>11147128000</v>
      </c>
      <c r="AS126" s="33"/>
      <c r="AT126" s="271">
        <v>11572484000</v>
      </c>
      <c r="AU126" s="33"/>
      <c r="AV126" s="271">
        <f>[18]BS_PT!$S$45</f>
        <v>12280650000</v>
      </c>
      <c r="AW126" s="33"/>
      <c r="AX126" s="271">
        <v>12238799000</v>
      </c>
      <c r="AY126" s="33"/>
      <c r="AZ126" s="343"/>
      <c r="BA126" s="33"/>
      <c r="BB126" s="271">
        <v>12159686000</v>
      </c>
      <c r="BC126" s="33"/>
      <c r="BD126" s="271">
        <v>12370844000</v>
      </c>
      <c r="BE126" s="33"/>
      <c r="BF126" s="271">
        <v>12238800000</v>
      </c>
      <c r="BG126" s="33"/>
      <c r="BH126" s="271">
        <v>12573632000</v>
      </c>
      <c r="BI126" s="33"/>
      <c r="BJ126" s="271">
        <v>12824962000</v>
      </c>
      <c r="BK126" s="308"/>
      <c r="BL126" s="271">
        <v>13111332000</v>
      </c>
      <c r="BM126" s="308"/>
      <c r="BN126" s="271">
        <v>13637233000</v>
      </c>
      <c r="BO126" s="308"/>
      <c r="BP126" s="127" t="s">
        <v>837</v>
      </c>
      <c r="BQ126" s="33"/>
      <c r="BR126" s="33"/>
      <c r="BS126" s="128">
        <v>7193577</v>
      </c>
      <c r="BT126" s="33"/>
      <c r="BU126" s="128">
        <v>7142355</v>
      </c>
      <c r="BV126" s="33"/>
      <c r="BW126" s="128">
        <v>7743598.142</v>
      </c>
      <c r="BX126" s="33"/>
      <c r="BY126" s="128">
        <v>7189343.437309999</v>
      </c>
      <c r="BZ126" s="33"/>
      <c r="CA126" s="128">
        <v>7638037.1301200008</v>
      </c>
      <c r="CB126" s="33"/>
      <c r="CC126" s="128">
        <v>8887056</v>
      </c>
      <c r="CD126" s="33"/>
      <c r="CE126" s="271">
        <v>8830115000</v>
      </c>
      <c r="CF126" s="33"/>
      <c r="CG126" s="271">
        <v>9313019000</v>
      </c>
      <c r="CH126" s="33"/>
      <c r="CI126" s="271">
        <f>T126</f>
        <v>9964570000</v>
      </c>
      <c r="CJ126" s="33"/>
      <c r="CK126" s="271">
        <f>V126</f>
        <v>10870074000</v>
      </c>
      <c r="CL126" s="33"/>
      <c r="CM126" s="271">
        <f>X126</f>
        <v>10606223000</v>
      </c>
      <c r="CN126" s="33"/>
      <c r="CO126" s="271">
        <f>Z126</f>
        <v>9835050000</v>
      </c>
      <c r="CP126" s="33"/>
      <c r="CQ126" s="271">
        <f>AB126</f>
        <v>10217326000</v>
      </c>
      <c r="CR126" s="33"/>
      <c r="CS126" s="271">
        <f>AD126</f>
        <v>9567233000</v>
      </c>
      <c r="CT126" s="33"/>
      <c r="CU126" s="271">
        <f>AF126</f>
        <v>9989736000</v>
      </c>
      <c r="CV126" s="33"/>
      <c r="CW126" s="271">
        <f>AH126</f>
        <v>9492237000</v>
      </c>
      <c r="CX126" s="33"/>
      <c r="CY126" s="271">
        <f>AJ126</f>
        <v>10489844000</v>
      </c>
      <c r="CZ126" s="33"/>
      <c r="DA126" s="271">
        <f>AL126</f>
        <v>10820057000</v>
      </c>
      <c r="DB126" s="33"/>
      <c r="DC126" s="271">
        <f>AN126</f>
        <v>10550647000</v>
      </c>
      <c r="DD126" s="33"/>
      <c r="DE126" s="271">
        <f>AP126</f>
        <v>10204180000</v>
      </c>
      <c r="DF126" s="33"/>
      <c r="DG126" s="271">
        <f>+AR126</f>
        <v>11147128000</v>
      </c>
      <c r="DH126" s="33"/>
      <c r="DI126" s="271">
        <f>+AT126</f>
        <v>11572484000</v>
      </c>
      <c r="DJ126" s="33"/>
      <c r="DK126" s="271">
        <f>+AV126</f>
        <v>12280650000</v>
      </c>
      <c r="DL126" s="33"/>
      <c r="DM126" s="271">
        <f>+AX126</f>
        <v>12238799000</v>
      </c>
      <c r="DN126" s="33"/>
      <c r="DO126" s="343"/>
      <c r="DP126" s="33"/>
      <c r="DQ126" s="271">
        <f>+BB126</f>
        <v>12159686000</v>
      </c>
      <c r="DR126" s="33"/>
      <c r="DS126" s="271">
        <f>+BD126</f>
        <v>12370844000</v>
      </c>
      <c r="DT126" s="33"/>
      <c r="DU126" s="271">
        <f>+BF126</f>
        <v>12238800000</v>
      </c>
      <c r="DV126" s="33"/>
      <c r="DW126" s="271">
        <f>+BH126</f>
        <v>12573632000</v>
      </c>
      <c r="DX126" s="33"/>
      <c r="DY126" s="271">
        <f>BJ126</f>
        <v>12824962000</v>
      </c>
      <c r="EA126" s="271">
        <f>BL126</f>
        <v>13111332000</v>
      </c>
      <c r="EC126" s="271">
        <f>BN126</f>
        <v>13637233000</v>
      </c>
    </row>
    <row r="127" spans="1:133" ht="13.5" customHeight="1">
      <c r="A127" s="91"/>
      <c r="B127" s="143"/>
      <c r="C127" s="143"/>
      <c r="D127" s="143">
        <v>0</v>
      </c>
      <c r="E127" s="143"/>
      <c r="F127" s="143"/>
      <c r="G127" s="143"/>
      <c r="H127" s="143"/>
      <c r="I127" s="143"/>
      <c r="J127" s="143"/>
      <c r="K127" s="143"/>
      <c r="L127" s="143"/>
      <c r="M127" s="143"/>
      <c r="N127" s="143"/>
      <c r="O127" s="143"/>
      <c r="P127" s="91"/>
      <c r="Q127" s="143"/>
      <c r="R127" s="91"/>
      <c r="S127" s="143"/>
      <c r="T127" s="91"/>
      <c r="U127" s="143"/>
      <c r="V127" s="91"/>
      <c r="W127" s="143"/>
      <c r="X127" s="91"/>
      <c r="Y127" s="143"/>
      <c r="Z127" s="91"/>
      <c r="AA127" s="143"/>
      <c r="AB127" s="91"/>
      <c r="AC127" s="143"/>
      <c r="AD127" s="91"/>
      <c r="AE127" s="143"/>
      <c r="AF127" s="91"/>
      <c r="AG127" s="143"/>
      <c r="AH127" s="91"/>
      <c r="AI127" s="143"/>
      <c r="AJ127" s="91"/>
      <c r="AK127" s="143"/>
      <c r="AL127" s="91"/>
      <c r="AM127" s="143"/>
      <c r="AN127" s="91"/>
      <c r="AO127" s="143"/>
      <c r="AP127" s="91"/>
      <c r="AQ127" s="143"/>
      <c r="AR127" s="91"/>
      <c r="AS127" s="143"/>
      <c r="AT127" s="91"/>
      <c r="AU127" s="143"/>
      <c r="AV127" s="91"/>
      <c r="AW127" s="143"/>
      <c r="AX127" s="91"/>
      <c r="AY127" s="143"/>
      <c r="AZ127" s="341"/>
      <c r="BA127" s="143"/>
      <c r="BB127" s="91"/>
      <c r="BC127" s="143"/>
      <c r="BD127" s="91"/>
      <c r="BE127" s="143"/>
      <c r="BF127" s="91"/>
      <c r="BG127" s="143"/>
      <c r="BH127" s="91"/>
      <c r="BI127" s="143"/>
      <c r="BJ127" s="91"/>
      <c r="BK127" s="305"/>
      <c r="BL127" s="91"/>
      <c r="BM127" s="305"/>
      <c r="BN127" s="91"/>
      <c r="BO127" s="305"/>
      <c r="BP127" s="91"/>
      <c r="BQ127" s="143"/>
      <c r="BR127" s="143"/>
      <c r="BS127" s="101"/>
      <c r="BT127" s="143"/>
      <c r="BU127" s="101"/>
      <c r="BV127" s="143"/>
      <c r="BW127" s="101"/>
      <c r="BX127" s="143"/>
      <c r="BY127" s="101"/>
      <c r="BZ127" s="143"/>
      <c r="CA127" s="101"/>
      <c r="CB127" s="143"/>
      <c r="CC127" s="101"/>
      <c r="CD127" s="143"/>
      <c r="CE127" s="91"/>
      <c r="CF127" s="143"/>
      <c r="CG127" s="91"/>
      <c r="CH127" s="143"/>
      <c r="CI127" s="91"/>
      <c r="CJ127" s="143"/>
      <c r="CK127" s="91"/>
      <c r="CL127" s="143"/>
      <c r="CM127" s="91"/>
      <c r="CN127" s="143"/>
      <c r="CO127" s="91"/>
      <c r="CP127" s="143"/>
      <c r="CQ127" s="91"/>
      <c r="CR127" s="143"/>
      <c r="CS127" s="91"/>
      <c r="CT127" s="143"/>
      <c r="CU127" s="91"/>
      <c r="CV127" s="143"/>
      <c r="CW127" s="91"/>
      <c r="CX127" s="143"/>
      <c r="CY127" s="91"/>
      <c r="CZ127" s="143"/>
      <c r="DA127" s="91"/>
      <c r="DB127" s="143"/>
      <c r="DC127" s="91"/>
      <c r="DD127" s="143"/>
      <c r="DE127" s="91"/>
      <c r="DF127" s="143"/>
      <c r="DG127" s="91"/>
      <c r="DH127" s="143"/>
      <c r="DI127" s="91"/>
      <c r="DJ127" s="143"/>
      <c r="DK127" s="91"/>
      <c r="DL127" s="143"/>
      <c r="DM127" s="91"/>
      <c r="DN127" s="143"/>
      <c r="DO127" s="341"/>
      <c r="DP127" s="143"/>
      <c r="DQ127" s="91"/>
      <c r="DR127" s="143"/>
      <c r="DS127" s="91"/>
      <c r="DT127" s="521"/>
      <c r="DU127" s="91"/>
      <c r="DV127" s="521"/>
      <c r="DW127" s="91"/>
      <c r="DX127" s="521"/>
      <c r="DY127" s="91"/>
      <c r="EA127" s="91"/>
      <c r="EC127" s="91"/>
    </row>
    <row r="128" spans="1:133" ht="6.75" customHeight="1">
      <c r="A128" s="15"/>
      <c r="B128" s="15"/>
      <c r="C128" s="15"/>
      <c r="D128" s="65"/>
      <c r="E128" s="15"/>
      <c r="F128" s="65"/>
      <c r="G128" s="15"/>
      <c r="H128" s="65"/>
      <c r="I128" s="15"/>
      <c r="J128" s="65"/>
      <c r="K128" s="15"/>
      <c r="L128" s="65"/>
      <c r="M128" s="15"/>
      <c r="N128" s="6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345"/>
      <c r="BA128" s="15"/>
      <c r="BB128" s="15"/>
      <c r="BC128" s="15"/>
      <c r="BD128" s="15"/>
      <c r="BE128" s="15"/>
      <c r="BF128" s="15"/>
      <c r="BG128" s="15"/>
      <c r="BH128" s="15"/>
      <c r="BI128" s="15"/>
      <c r="BJ128" s="15"/>
      <c r="BK128" s="15"/>
      <c r="BL128" s="15"/>
      <c r="BM128" s="15"/>
      <c r="BN128" s="15"/>
      <c r="BO128" s="15"/>
      <c r="BP128" s="15"/>
      <c r="BQ128" s="15"/>
      <c r="BR128" s="15"/>
      <c r="BS128" s="65"/>
      <c r="BT128" s="15"/>
      <c r="BU128" s="65"/>
      <c r="BV128" s="15"/>
      <c r="BW128" s="65"/>
      <c r="BX128" s="15"/>
      <c r="BY128" s="65"/>
      <c r="BZ128" s="15"/>
      <c r="CA128" s="65"/>
      <c r="CB128" s="15"/>
      <c r="CC128" s="6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345"/>
      <c r="DP128" s="15"/>
      <c r="DQ128" s="15"/>
      <c r="DR128" s="15"/>
      <c r="DS128" s="15"/>
      <c r="DT128" s="15"/>
      <c r="DU128" s="15"/>
      <c r="DV128" s="15"/>
      <c r="DW128" s="15"/>
      <c r="DX128" s="15"/>
      <c r="DY128" s="15"/>
      <c r="EA128" s="15"/>
      <c r="EC128" s="15"/>
    </row>
    <row r="129" spans="1:133" ht="14.25" customHeight="1">
      <c r="A129" s="99" t="s">
        <v>838</v>
      </c>
      <c r="B129" s="32"/>
      <c r="C129" s="32"/>
      <c r="D129" s="100"/>
      <c r="E129" s="32"/>
      <c r="F129" s="100"/>
      <c r="G129" s="32"/>
      <c r="H129" s="100"/>
      <c r="I129" s="32"/>
      <c r="J129" s="100"/>
      <c r="K129" s="32"/>
      <c r="L129" s="100"/>
      <c r="M129" s="32"/>
      <c r="N129" s="100"/>
      <c r="O129" s="32"/>
      <c r="P129" s="100"/>
      <c r="Q129" s="32"/>
      <c r="R129" s="100"/>
      <c r="S129" s="32"/>
      <c r="T129" s="100"/>
      <c r="U129" s="32"/>
      <c r="V129" s="100"/>
      <c r="W129" s="32"/>
      <c r="X129" s="100"/>
      <c r="Y129" s="32"/>
      <c r="Z129" s="100"/>
      <c r="AA129" s="32"/>
      <c r="AB129" s="100"/>
      <c r="AC129" s="32"/>
      <c r="AD129" s="100"/>
      <c r="AE129" s="32"/>
      <c r="AF129" s="100"/>
      <c r="AG129" s="32"/>
      <c r="AH129" s="100"/>
      <c r="AI129" s="32"/>
      <c r="AJ129" s="100"/>
      <c r="AK129" s="32"/>
      <c r="AL129" s="100"/>
      <c r="AM129" s="32"/>
      <c r="AN129" s="100"/>
      <c r="AO129" s="32"/>
      <c r="AP129" s="100"/>
      <c r="AQ129" s="32"/>
      <c r="AR129" s="100"/>
      <c r="AS129" s="32"/>
      <c r="AT129" s="100"/>
      <c r="AU129" s="32"/>
      <c r="AV129" s="100"/>
      <c r="AW129" s="32"/>
      <c r="AX129" s="100"/>
      <c r="AY129" s="32"/>
      <c r="AZ129" s="346"/>
      <c r="BA129" s="32"/>
      <c r="BB129" s="100"/>
      <c r="BC129" s="32"/>
      <c r="BD129" s="100"/>
      <c r="BE129" s="32"/>
      <c r="BF129" s="100"/>
      <c r="BG129" s="32"/>
      <c r="BH129" s="100"/>
      <c r="BI129" s="32"/>
      <c r="BJ129" s="100"/>
      <c r="BK129" s="529"/>
      <c r="BL129" s="100"/>
      <c r="BM129" s="529"/>
      <c r="BN129" s="100"/>
      <c r="BO129" s="529"/>
      <c r="BP129" s="99" t="s">
        <v>907</v>
      </c>
      <c r="BQ129" s="32"/>
      <c r="BR129" s="32"/>
      <c r="BS129" s="100"/>
      <c r="BT129" s="32"/>
      <c r="BU129" s="100"/>
      <c r="BV129" s="32"/>
      <c r="BW129" s="100"/>
      <c r="BX129" s="32"/>
      <c r="BY129" s="100"/>
      <c r="BZ129" s="32"/>
      <c r="CA129" s="100"/>
      <c r="CB129" s="32"/>
      <c r="CC129" s="100"/>
      <c r="CD129" s="32"/>
      <c r="CE129" s="100"/>
      <c r="CF129" s="32"/>
      <c r="CG129" s="100"/>
      <c r="CH129" s="32"/>
      <c r="CI129" s="100"/>
      <c r="CJ129" s="32"/>
      <c r="CK129" s="100"/>
      <c r="CL129" s="32"/>
      <c r="CM129" s="100"/>
      <c r="CN129" s="32"/>
      <c r="CO129" s="100"/>
      <c r="CP129" s="32"/>
      <c r="CQ129" s="100"/>
      <c r="CR129" s="32"/>
      <c r="CS129" s="100"/>
      <c r="CT129" s="32"/>
      <c r="CU129" s="100"/>
      <c r="CV129" s="32"/>
      <c r="CW129" s="100"/>
      <c r="CX129" s="32"/>
      <c r="CY129" s="100"/>
      <c r="CZ129" s="32"/>
      <c r="DA129" s="100"/>
      <c r="DB129" s="32"/>
      <c r="DC129" s="100"/>
      <c r="DD129" s="32"/>
      <c r="DE129" s="100"/>
      <c r="DF129" s="32"/>
      <c r="DG129" s="100"/>
      <c r="DH129" s="32"/>
      <c r="DI129" s="100"/>
      <c r="DJ129" s="32"/>
      <c r="DK129" s="100"/>
      <c r="DL129" s="32"/>
      <c r="DM129" s="100"/>
      <c r="DN129" s="32"/>
      <c r="DO129" s="346"/>
      <c r="DP129" s="32"/>
      <c r="DQ129" s="100"/>
      <c r="DR129" s="32"/>
      <c r="DS129" s="100"/>
      <c r="DT129" s="32"/>
      <c r="DU129" s="100"/>
      <c r="DV129" s="32"/>
      <c r="DW129" s="100"/>
      <c r="DX129" s="32"/>
      <c r="DY129" s="100"/>
      <c r="EA129" s="100"/>
      <c r="EC129" s="100"/>
    </row>
    <row r="130" spans="1:133" ht="13.5" customHeight="1">
      <c r="A130" s="81" t="s">
        <v>840</v>
      </c>
      <c r="B130" s="34"/>
      <c r="C130" s="34"/>
      <c r="D130" s="98">
        <v>23209</v>
      </c>
      <c r="E130" s="34"/>
      <c r="F130" s="98">
        <v>26370</v>
      </c>
      <c r="G130" s="34"/>
      <c r="H130" s="98">
        <v>33432.137999999999</v>
      </c>
      <c r="I130" s="34"/>
      <c r="J130" s="98">
        <v>58314.065499999997</v>
      </c>
      <c r="K130" s="34"/>
      <c r="L130" s="98">
        <v>36911.886330000001</v>
      </c>
      <c r="M130" s="34"/>
      <c r="N130" s="98">
        <v>56117.126920000002</v>
      </c>
      <c r="O130" s="34"/>
      <c r="P130" s="215">
        <v>84284000</v>
      </c>
      <c r="Q130" s="34"/>
      <c r="R130" s="215">
        <v>91200000</v>
      </c>
      <c r="S130" s="34"/>
      <c r="T130" s="215">
        <v>81122000</v>
      </c>
      <c r="U130" s="34"/>
      <c r="V130" s="215">
        <v>59420000</v>
      </c>
      <c r="W130" s="34"/>
      <c r="X130" s="215">
        <v>66115000</v>
      </c>
      <c r="Y130" s="34"/>
      <c r="Z130" s="215">
        <v>85086000</v>
      </c>
      <c r="AA130" s="34"/>
      <c r="AB130" s="215">
        <v>81622000</v>
      </c>
      <c r="AC130" s="34"/>
      <c r="AD130" s="215">
        <f>[17]BS_PT!$S$48</f>
        <v>68425000</v>
      </c>
      <c r="AE130" s="34"/>
      <c r="AF130" s="215">
        <v>114616000</v>
      </c>
      <c r="AG130" s="34"/>
      <c r="AH130" s="215">
        <v>131622000</v>
      </c>
      <c r="AI130" s="34"/>
      <c r="AJ130" s="215">
        <v>89227000</v>
      </c>
      <c r="AK130" s="34"/>
      <c r="AL130" s="215">
        <v>97945000</v>
      </c>
      <c r="AM130" s="34"/>
      <c r="AN130" s="215">
        <v>86758000</v>
      </c>
      <c r="AO130" s="34"/>
      <c r="AP130" s="215">
        <v>133728000</v>
      </c>
      <c r="AQ130" s="34"/>
      <c r="AR130" s="215">
        <v>105310000</v>
      </c>
      <c r="AS130" s="34"/>
      <c r="AT130" s="215">
        <v>127853000</v>
      </c>
      <c r="AU130" s="34"/>
      <c r="AV130" s="215">
        <v>158594000</v>
      </c>
      <c r="AW130" s="34"/>
      <c r="AX130" s="215">
        <v>170505000</v>
      </c>
      <c r="AY130" s="34"/>
      <c r="AZ130" s="337"/>
      <c r="BA130" s="34"/>
      <c r="BB130" s="215">
        <v>125666000</v>
      </c>
      <c r="BC130" s="34"/>
      <c r="BD130" s="215">
        <v>146564000</v>
      </c>
      <c r="BE130" s="34"/>
      <c r="BF130" s="215">
        <v>199273000</v>
      </c>
      <c r="BG130" s="34"/>
      <c r="BH130" s="215">
        <v>160537000</v>
      </c>
      <c r="BI130" s="34"/>
      <c r="BJ130" s="215">
        <v>283639000</v>
      </c>
      <c r="BK130" s="520"/>
      <c r="BL130" s="215">
        <v>296836000</v>
      </c>
      <c r="BM130" s="520"/>
      <c r="BN130" s="215">
        <v>287459000</v>
      </c>
      <c r="BO130" s="520"/>
      <c r="BP130" s="81" t="s">
        <v>841</v>
      </c>
      <c r="BQ130" s="34"/>
      <c r="BR130" s="34"/>
      <c r="BS130" s="98">
        <v>23209</v>
      </c>
      <c r="BT130" s="34"/>
      <c r="BU130" s="98">
        <v>26370</v>
      </c>
      <c r="BV130" s="34"/>
      <c r="BW130" s="98">
        <v>33432.137999999999</v>
      </c>
      <c r="BX130" s="34"/>
      <c r="BY130" s="98">
        <v>58314.065499999997</v>
      </c>
      <c r="BZ130" s="34"/>
      <c r="CA130" s="98">
        <v>36911.886330000001</v>
      </c>
      <c r="CB130" s="34"/>
      <c r="CC130" s="98">
        <v>56117.126920000002</v>
      </c>
      <c r="CD130" s="34"/>
      <c r="CE130" s="215">
        <v>84284000</v>
      </c>
      <c r="CF130" s="34"/>
      <c r="CG130" s="215">
        <v>91200000</v>
      </c>
      <c r="CH130" s="34"/>
      <c r="CI130" s="215">
        <f>T130</f>
        <v>81122000</v>
      </c>
      <c r="CJ130" s="34"/>
      <c r="CK130" s="215">
        <f>V130</f>
        <v>59420000</v>
      </c>
      <c r="CL130" s="34"/>
      <c r="CM130" s="215">
        <f>X130</f>
        <v>66115000</v>
      </c>
      <c r="CN130" s="34"/>
      <c r="CO130" s="215">
        <f>Z130</f>
        <v>85086000</v>
      </c>
      <c r="CP130" s="34"/>
      <c r="CQ130" s="215">
        <f>AB130</f>
        <v>81622000</v>
      </c>
      <c r="CR130" s="34"/>
      <c r="CS130" s="215">
        <f>AD130</f>
        <v>68425000</v>
      </c>
      <c r="CT130" s="34"/>
      <c r="CU130" s="215">
        <f>AF130</f>
        <v>114616000</v>
      </c>
      <c r="CV130" s="34"/>
      <c r="CW130" s="215">
        <f>AH130</f>
        <v>131622000</v>
      </c>
      <c r="CX130" s="34"/>
      <c r="CY130" s="215">
        <f>AJ130</f>
        <v>89227000</v>
      </c>
      <c r="CZ130" s="34"/>
      <c r="DA130" s="215">
        <f>AL130</f>
        <v>97945000</v>
      </c>
      <c r="DB130" s="34"/>
      <c r="DC130" s="215">
        <f>AN130</f>
        <v>86758000</v>
      </c>
      <c r="DD130" s="34"/>
      <c r="DE130" s="215">
        <f>AP130</f>
        <v>133728000</v>
      </c>
      <c r="DF130" s="34"/>
      <c r="DG130" s="215">
        <f>+AR130</f>
        <v>105310000</v>
      </c>
      <c r="DH130" s="34"/>
      <c r="DI130" s="215">
        <f>+AT130</f>
        <v>127853000</v>
      </c>
      <c r="DJ130" s="34"/>
      <c r="DK130" s="215">
        <f>+AV130</f>
        <v>158594000</v>
      </c>
      <c r="DL130" s="34"/>
      <c r="DM130" s="215">
        <f>+AX130</f>
        <v>170505000</v>
      </c>
      <c r="DN130" s="34"/>
      <c r="DO130" s="337"/>
      <c r="DP130" s="34"/>
      <c r="DQ130" s="215">
        <f>+BB130</f>
        <v>125666000</v>
      </c>
      <c r="DR130" s="34"/>
      <c r="DS130" s="215">
        <f>+BD130</f>
        <v>146564000</v>
      </c>
      <c r="DT130" s="34"/>
      <c r="DU130" s="215">
        <f>+BF130</f>
        <v>199273000</v>
      </c>
      <c r="DV130" s="34"/>
      <c r="DW130" s="215">
        <f>+BH130</f>
        <v>160537000</v>
      </c>
      <c r="DX130" s="34"/>
      <c r="DY130" s="215">
        <f>BJ130</f>
        <v>283639000</v>
      </c>
      <c r="EA130" s="215">
        <f>BL130</f>
        <v>296836000</v>
      </c>
      <c r="EC130" s="215">
        <f>BN130</f>
        <v>287459000</v>
      </c>
    </row>
    <row r="131" spans="1:133" ht="13.5" customHeight="1">
      <c r="A131" s="265" t="s">
        <v>16</v>
      </c>
      <c r="B131" s="33"/>
      <c r="C131" s="33"/>
      <c r="D131" s="266">
        <v>61164</v>
      </c>
      <c r="E131" s="33"/>
      <c r="F131" s="266">
        <v>73761</v>
      </c>
      <c r="G131" s="33"/>
      <c r="H131" s="266">
        <v>58259.915000000001</v>
      </c>
      <c r="I131" s="33"/>
      <c r="J131" s="267">
        <v>44767.720659999999</v>
      </c>
      <c r="K131" s="33"/>
      <c r="L131" s="267">
        <v>45990.57099</v>
      </c>
      <c r="M131" s="33"/>
      <c r="N131" s="267">
        <v>42810.869170000005</v>
      </c>
      <c r="O131" s="33"/>
      <c r="P131" s="268">
        <v>40028000</v>
      </c>
      <c r="Q131" s="33"/>
      <c r="R131" s="268">
        <v>40731000</v>
      </c>
      <c r="S131" s="33"/>
      <c r="T131" s="268">
        <v>46084000</v>
      </c>
      <c r="U131" s="33"/>
      <c r="V131" s="268">
        <v>45519000</v>
      </c>
      <c r="W131" s="33"/>
      <c r="X131" s="268">
        <v>54331000</v>
      </c>
      <c r="Y131" s="33"/>
      <c r="Z131" s="268">
        <v>55157000</v>
      </c>
      <c r="AA131" s="33"/>
      <c r="AB131" s="268">
        <v>48052000</v>
      </c>
      <c r="AC131" s="33"/>
      <c r="AD131" s="268">
        <f>[17]BS_PT!$S$49</f>
        <v>44242000</v>
      </c>
      <c r="AE131" s="33"/>
      <c r="AF131" s="268">
        <v>54965000</v>
      </c>
      <c r="AG131" s="33"/>
      <c r="AH131" s="268">
        <v>58894000</v>
      </c>
      <c r="AI131" s="33"/>
      <c r="AJ131" s="268">
        <v>53363000</v>
      </c>
      <c r="AK131" s="33"/>
      <c r="AL131" s="268">
        <v>35654000</v>
      </c>
      <c r="AM131" s="33"/>
      <c r="AN131" s="268">
        <v>40660000</v>
      </c>
      <c r="AO131" s="33"/>
      <c r="AP131" s="268">
        <v>38967000</v>
      </c>
      <c r="AQ131" s="33"/>
      <c r="AR131" s="268">
        <v>41973000</v>
      </c>
      <c r="AS131" s="33"/>
      <c r="AT131" s="268">
        <v>45375000</v>
      </c>
      <c r="AU131" s="33"/>
      <c r="AV131" s="268">
        <v>55374000</v>
      </c>
      <c r="AW131" s="33"/>
      <c r="AX131" s="268">
        <v>49200000</v>
      </c>
      <c r="AY131" s="33"/>
      <c r="AZ131" s="338"/>
      <c r="BA131" s="33"/>
      <c r="BB131" s="268">
        <v>29020000</v>
      </c>
      <c r="BC131" s="33"/>
      <c r="BD131" s="268">
        <v>46759000</v>
      </c>
      <c r="BE131" s="33"/>
      <c r="BF131" s="268">
        <v>69574000</v>
      </c>
      <c r="BG131" s="33"/>
      <c r="BH131" s="268">
        <v>51337000</v>
      </c>
      <c r="BI131" s="33"/>
      <c r="BJ131" s="268">
        <v>48577000</v>
      </c>
      <c r="BK131" s="520"/>
      <c r="BL131" s="268">
        <v>77923000</v>
      </c>
      <c r="BM131" s="520"/>
      <c r="BN131" s="268">
        <v>85783000</v>
      </c>
      <c r="BO131" s="520"/>
      <c r="BP131" s="265" t="s">
        <v>802</v>
      </c>
      <c r="BQ131" s="33"/>
      <c r="BR131" s="33"/>
      <c r="BS131" s="266">
        <v>61164</v>
      </c>
      <c r="BT131" s="33"/>
      <c r="BU131" s="266">
        <v>73761</v>
      </c>
      <c r="BV131" s="33"/>
      <c r="BW131" s="266">
        <v>58259.915000000001</v>
      </c>
      <c r="BX131" s="33"/>
      <c r="BY131" s="266">
        <v>44767.720659999999</v>
      </c>
      <c r="BZ131" s="33"/>
      <c r="CA131" s="266">
        <v>45990.57099</v>
      </c>
      <c r="CB131" s="33"/>
      <c r="CC131" s="266">
        <v>42810.869170000005</v>
      </c>
      <c r="CD131" s="33"/>
      <c r="CE131" s="268">
        <v>40028000</v>
      </c>
      <c r="CF131" s="33"/>
      <c r="CG131" s="268">
        <v>40731000</v>
      </c>
      <c r="CH131" s="33"/>
      <c r="CI131" s="268">
        <f>T131</f>
        <v>46084000</v>
      </c>
      <c r="CJ131" s="33"/>
      <c r="CK131" s="268">
        <f>V131</f>
        <v>45519000</v>
      </c>
      <c r="CL131" s="33"/>
      <c r="CM131" s="268">
        <f>X131</f>
        <v>54331000</v>
      </c>
      <c r="CN131" s="33"/>
      <c r="CO131" s="268">
        <f>Z131</f>
        <v>55157000</v>
      </c>
      <c r="CP131" s="33"/>
      <c r="CQ131" s="268">
        <f>AB131</f>
        <v>48052000</v>
      </c>
      <c r="CR131" s="33"/>
      <c r="CS131" s="268">
        <f>AD131</f>
        <v>44242000</v>
      </c>
      <c r="CT131" s="33"/>
      <c r="CU131" s="268">
        <f>AF131</f>
        <v>54965000</v>
      </c>
      <c r="CV131" s="33"/>
      <c r="CW131" s="268">
        <f>AH131</f>
        <v>58894000</v>
      </c>
      <c r="CX131" s="33"/>
      <c r="CY131" s="268">
        <f>AJ131</f>
        <v>53363000</v>
      </c>
      <c r="CZ131" s="33"/>
      <c r="DA131" s="268">
        <f>AL131</f>
        <v>35654000</v>
      </c>
      <c r="DB131" s="33"/>
      <c r="DC131" s="268">
        <f>AN131</f>
        <v>40660000</v>
      </c>
      <c r="DD131" s="33"/>
      <c r="DE131" s="268">
        <f>AP131</f>
        <v>38967000</v>
      </c>
      <c r="DF131" s="33"/>
      <c r="DG131" s="268">
        <f>+AR131</f>
        <v>41973000</v>
      </c>
      <c r="DH131" s="33"/>
      <c r="DI131" s="268">
        <f>+AT131</f>
        <v>45375000</v>
      </c>
      <c r="DJ131" s="33"/>
      <c r="DK131" s="268">
        <f>+AV131</f>
        <v>55374000</v>
      </c>
      <c r="DL131" s="33"/>
      <c r="DM131" s="268">
        <f>+AX131</f>
        <v>49200000</v>
      </c>
      <c r="DN131" s="33"/>
      <c r="DO131" s="338"/>
      <c r="DP131" s="33"/>
      <c r="DQ131" s="268">
        <f>+BB131</f>
        <v>29020000</v>
      </c>
      <c r="DR131" s="33"/>
      <c r="DS131" s="268">
        <f>+BD131</f>
        <v>46759000</v>
      </c>
      <c r="DT131" s="33"/>
      <c r="DU131" s="268">
        <f>+BF131</f>
        <v>69574000</v>
      </c>
      <c r="DV131" s="33"/>
      <c r="DW131" s="268">
        <f>+BH131</f>
        <v>51337000</v>
      </c>
      <c r="DX131" s="33"/>
      <c r="DY131" s="268">
        <f>BJ131</f>
        <v>48577000</v>
      </c>
      <c r="EA131" s="268">
        <f>BL131</f>
        <v>77923000</v>
      </c>
      <c r="EC131" s="268">
        <f>BN131</f>
        <v>85783000</v>
      </c>
    </row>
    <row r="132" spans="1:133" ht="13.5" customHeight="1">
      <c r="A132" s="81" t="s">
        <v>589</v>
      </c>
      <c r="B132" s="34"/>
      <c r="C132" s="34"/>
      <c r="D132" s="98">
        <v>9169</v>
      </c>
      <c r="E132" s="34"/>
      <c r="F132" s="98">
        <v>10742</v>
      </c>
      <c r="G132" s="34"/>
      <c r="H132" s="98">
        <v>10736.049000000001</v>
      </c>
      <c r="I132" s="34"/>
      <c r="J132" s="98">
        <v>10749.58777</v>
      </c>
      <c r="K132" s="34"/>
      <c r="L132" s="98">
        <v>41016.226900000001</v>
      </c>
      <c r="M132" s="34"/>
      <c r="N132" s="98">
        <v>41444.282610000002</v>
      </c>
      <c r="O132" s="34"/>
      <c r="P132" s="215">
        <v>10625000</v>
      </c>
      <c r="Q132" s="34"/>
      <c r="R132" s="215">
        <v>10395000</v>
      </c>
      <c r="S132" s="34"/>
      <c r="T132" s="215">
        <v>13332000</v>
      </c>
      <c r="U132" s="34"/>
      <c r="V132" s="215">
        <v>115411000</v>
      </c>
      <c r="W132" s="34"/>
      <c r="X132" s="215">
        <v>117583000</v>
      </c>
      <c r="Y132" s="34"/>
      <c r="Z132" s="215">
        <v>121355000</v>
      </c>
      <c r="AA132" s="34"/>
      <c r="AB132" s="215">
        <v>122961000</v>
      </c>
      <c r="AC132" s="34"/>
      <c r="AD132" s="215">
        <f>[17]BS_PT!$S$50</f>
        <v>15717000</v>
      </c>
      <c r="AE132" s="34"/>
      <c r="AF132" s="215">
        <v>15631000</v>
      </c>
      <c r="AG132" s="34"/>
      <c r="AH132" s="215">
        <v>15672000</v>
      </c>
      <c r="AI132" s="34"/>
      <c r="AJ132" s="215">
        <v>14470000</v>
      </c>
      <c r="AK132" s="34"/>
      <c r="AL132" s="215">
        <v>528197000</v>
      </c>
      <c r="AM132" s="34"/>
      <c r="AN132" s="215">
        <v>9799000</v>
      </c>
      <c r="AO132" s="34"/>
      <c r="AP132" s="215">
        <v>11970000</v>
      </c>
      <c r="AQ132" s="34"/>
      <c r="AR132" s="215">
        <v>6865000</v>
      </c>
      <c r="AS132" s="34"/>
      <c r="AT132" s="215">
        <v>11152000</v>
      </c>
      <c r="AU132" s="34"/>
      <c r="AV132" s="215">
        <v>5636000</v>
      </c>
      <c r="AW132" s="34"/>
      <c r="AX132" s="215">
        <v>11578000</v>
      </c>
      <c r="AY132" s="34"/>
      <c r="AZ132" s="337"/>
      <c r="BA132" s="34"/>
      <c r="BB132" s="215">
        <v>12426000</v>
      </c>
      <c r="BC132" s="34"/>
      <c r="BD132" s="215">
        <v>398051000</v>
      </c>
      <c r="BE132" s="34"/>
      <c r="BF132" s="215">
        <v>443953000</v>
      </c>
      <c r="BG132" s="34"/>
      <c r="BH132" s="215">
        <v>405383000</v>
      </c>
      <c r="BI132" s="34"/>
      <c r="BJ132" s="215">
        <v>390017000</v>
      </c>
      <c r="BK132" s="520"/>
      <c r="BL132" s="215">
        <v>4781000</v>
      </c>
      <c r="BM132" s="520"/>
      <c r="BN132" s="215">
        <v>4819000</v>
      </c>
      <c r="BO132" s="520"/>
      <c r="BP132" s="81" t="s">
        <v>590</v>
      </c>
      <c r="BQ132" s="34"/>
      <c r="BR132" s="34"/>
      <c r="BS132" s="98">
        <v>9169</v>
      </c>
      <c r="BT132" s="34"/>
      <c r="BU132" s="98">
        <v>10742</v>
      </c>
      <c r="BV132" s="34"/>
      <c r="BW132" s="98">
        <v>10736.049000000001</v>
      </c>
      <c r="BX132" s="34"/>
      <c r="BY132" s="98">
        <v>10749.58777</v>
      </c>
      <c r="BZ132" s="34"/>
      <c r="CA132" s="98">
        <v>41016.226900000001</v>
      </c>
      <c r="CB132" s="34"/>
      <c r="CC132" s="98">
        <v>41444.282610000002</v>
      </c>
      <c r="CD132" s="34"/>
      <c r="CE132" s="215">
        <v>10625000</v>
      </c>
      <c r="CF132" s="34"/>
      <c r="CG132" s="215">
        <v>10395000</v>
      </c>
      <c r="CH132" s="34"/>
      <c r="CI132" s="215">
        <f>T132</f>
        <v>13332000</v>
      </c>
      <c r="CJ132" s="34"/>
      <c r="CK132" s="215">
        <f>V132</f>
        <v>115411000</v>
      </c>
      <c r="CL132" s="34"/>
      <c r="CM132" s="215">
        <f>X132</f>
        <v>117583000</v>
      </c>
      <c r="CN132" s="34"/>
      <c r="CO132" s="215">
        <f>Z132</f>
        <v>121355000</v>
      </c>
      <c r="CP132" s="34"/>
      <c r="CQ132" s="215">
        <f>AB132</f>
        <v>122961000</v>
      </c>
      <c r="CR132" s="34"/>
      <c r="CS132" s="215">
        <f>AD132</f>
        <v>15717000</v>
      </c>
      <c r="CT132" s="34"/>
      <c r="CU132" s="215">
        <f>AF132</f>
        <v>15631000</v>
      </c>
      <c r="CV132" s="34"/>
      <c r="CW132" s="215">
        <f>AH132</f>
        <v>15672000</v>
      </c>
      <c r="CX132" s="34"/>
      <c r="CY132" s="215">
        <f>AJ132</f>
        <v>14470000</v>
      </c>
      <c r="CZ132" s="34"/>
      <c r="DA132" s="215">
        <f>AL132</f>
        <v>528197000</v>
      </c>
      <c r="DB132" s="34"/>
      <c r="DC132" s="215">
        <f>AN132</f>
        <v>9799000</v>
      </c>
      <c r="DD132" s="34"/>
      <c r="DE132" s="215">
        <f>AP132</f>
        <v>11970000</v>
      </c>
      <c r="DF132" s="34"/>
      <c r="DG132" s="215">
        <f>+AR132</f>
        <v>6865000</v>
      </c>
      <c r="DH132" s="34"/>
      <c r="DI132" s="215">
        <f>+AT132</f>
        <v>11152000</v>
      </c>
      <c r="DJ132" s="34"/>
      <c r="DK132" s="215">
        <f>+AV132</f>
        <v>5636000</v>
      </c>
      <c r="DL132" s="34"/>
      <c r="DM132" s="215">
        <f>+AX132</f>
        <v>11578000</v>
      </c>
      <c r="DN132" s="34"/>
      <c r="DO132" s="337"/>
      <c r="DP132" s="34"/>
      <c r="DQ132" s="215">
        <f>+BB132</f>
        <v>12426000</v>
      </c>
      <c r="DR132" s="34"/>
      <c r="DS132" s="215">
        <f>+BD132</f>
        <v>398051000</v>
      </c>
      <c r="DT132" s="34"/>
      <c r="DU132" s="215">
        <f>+BF132</f>
        <v>443953000</v>
      </c>
      <c r="DV132" s="34"/>
      <c r="DW132" s="215">
        <f>+BH132</f>
        <v>405383000</v>
      </c>
      <c r="DX132" s="34"/>
      <c r="DY132" s="215">
        <f>BJ132</f>
        <v>390017000</v>
      </c>
      <c r="EA132" s="215">
        <f>BL132</f>
        <v>4781000</v>
      </c>
      <c r="EC132" s="215">
        <f>BN132</f>
        <v>4819000</v>
      </c>
    </row>
    <row r="133" spans="1:133" ht="13.5" customHeight="1">
      <c r="A133" s="265" t="s">
        <v>844</v>
      </c>
      <c r="B133" s="33"/>
      <c r="C133" s="33"/>
      <c r="D133" s="266">
        <v>420213</v>
      </c>
      <c r="E133" s="33"/>
      <c r="F133" s="266">
        <v>459472</v>
      </c>
      <c r="G133" s="33"/>
      <c r="H133" s="266">
        <v>483319.80900000001</v>
      </c>
      <c r="I133" s="33"/>
      <c r="J133" s="267">
        <v>417528.67512000003</v>
      </c>
      <c r="K133" s="33"/>
      <c r="L133" s="267">
        <v>450086.54715</v>
      </c>
      <c r="M133" s="33"/>
      <c r="N133" s="267">
        <v>498775.30439</v>
      </c>
      <c r="O133" s="33"/>
      <c r="P133" s="268">
        <v>791991000</v>
      </c>
      <c r="Q133" s="33"/>
      <c r="R133" s="268">
        <v>724086000</v>
      </c>
      <c r="S133" s="33"/>
      <c r="T133" s="268">
        <v>773666000</v>
      </c>
      <c r="U133" s="33"/>
      <c r="V133" s="268">
        <v>801140000</v>
      </c>
      <c r="W133" s="33"/>
      <c r="X133" s="268">
        <v>524568000</v>
      </c>
      <c r="Y133" s="33"/>
      <c r="Z133" s="268">
        <v>319473000</v>
      </c>
      <c r="AA133" s="33"/>
      <c r="AB133" s="268">
        <v>405176000</v>
      </c>
      <c r="AC133" s="33"/>
      <c r="AD133" s="268">
        <f>[17]BS_PT!$S$51</f>
        <v>868438000</v>
      </c>
      <c r="AE133" s="33"/>
      <c r="AF133" s="268">
        <v>918739000</v>
      </c>
      <c r="AG133" s="33"/>
      <c r="AH133" s="268">
        <v>933841000</v>
      </c>
      <c r="AI133" s="33"/>
      <c r="AJ133" s="268">
        <v>1016975000</v>
      </c>
      <c r="AK133" s="33"/>
      <c r="AL133" s="268">
        <v>496582000</v>
      </c>
      <c r="AM133" s="33"/>
      <c r="AN133" s="268">
        <v>696608000</v>
      </c>
      <c r="AO133" s="33"/>
      <c r="AP133" s="268">
        <v>622764000</v>
      </c>
      <c r="AQ133" s="33"/>
      <c r="AR133" s="268">
        <v>800989000</v>
      </c>
      <c r="AS133" s="33"/>
      <c r="AT133" s="268">
        <v>805674000</v>
      </c>
      <c r="AU133" s="33"/>
      <c r="AV133" s="268">
        <v>1158854000</v>
      </c>
      <c r="AW133" s="33"/>
      <c r="AX133" s="268">
        <v>1142184000</v>
      </c>
      <c r="AY133" s="33"/>
      <c r="AZ133" s="338"/>
      <c r="BA133" s="33"/>
      <c r="BB133" s="268">
        <v>1375604000</v>
      </c>
      <c r="BC133" s="33"/>
      <c r="BD133" s="268">
        <v>1219210000</v>
      </c>
      <c r="BE133" s="33"/>
      <c r="BF133" s="268">
        <v>1038150000</v>
      </c>
      <c r="BG133" s="33"/>
      <c r="BH133" s="268">
        <v>594027000</v>
      </c>
      <c r="BI133" s="33"/>
      <c r="BJ133" s="268">
        <v>1464532000</v>
      </c>
      <c r="BK133" s="520"/>
      <c r="BL133" s="268">
        <v>1067386000</v>
      </c>
      <c r="BM133" s="520"/>
      <c r="BN133" s="268">
        <v>1335523000</v>
      </c>
      <c r="BO133" s="520"/>
      <c r="BP133" s="265" t="s">
        <v>604</v>
      </c>
      <c r="BQ133" s="33"/>
      <c r="BR133" s="33"/>
      <c r="BS133" s="266">
        <v>420213</v>
      </c>
      <c r="BT133" s="33"/>
      <c r="BU133" s="266">
        <v>459472</v>
      </c>
      <c r="BV133" s="33"/>
      <c r="BW133" s="266">
        <v>483319.80900000001</v>
      </c>
      <c r="BX133" s="33"/>
      <c r="BY133" s="266">
        <v>417528.67512000003</v>
      </c>
      <c r="BZ133" s="33"/>
      <c r="CA133" s="266">
        <v>450086.54715</v>
      </c>
      <c r="CB133" s="33"/>
      <c r="CC133" s="266">
        <v>498775.30439</v>
      </c>
      <c r="CD133" s="33"/>
      <c r="CE133" s="268">
        <v>791991000</v>
      </c>
      <c r="CF133" s="33"/>
      <c r="CG133" s="268">
        <v>724086000</v>
      </c>
      <c r="CH133" s="33"/>
      <c r="CI133" s="268">
        <f>T133</f>
        <v>773666000</v>
      </c>
      <c r="CJ133" s="33"/>
      <c r="CK133" s="268">
        <f>V133</f>
        <v>801140000</v>
      </c>
      <c r="CL133" s="33"/>
      <c r="CM133" s="268">
        <f>X133</f>
        <v>524568000</v>
      </c>
      <c r="CN133" s="33"/>
      <c r="CO133" s="268">
        <f>Z133</f>
        <v>319473000</v>
      </c>
      <c r="CP133" s="33"/>
      <c r="CQ133" s="268">
        <f>AB133</f>
        <v>405176000</v>
      </c>
      <c r="CR133" s="33"/>
      <c r="CS133" s="268">
        <f>AD133</f>
        <v>868438000</v>
      </c>
      <c r="CT133" s="33"/>
      <c r="CU133" s="268">
        <f>AF133</f>
        <v>918739000</v>
      </c>
      <c r="CV133" s="33"/>
      <c r="CW133" s="268">
        <f>AH133</f>
        <v>933841000</v>
      </c>
      <c r="CX133" s="33"/>
      <c r="CY133" s="268">
        <f>AJ133</f>
        <v>1016975000</v>
      </c>
      <c r="CZ133" s="33"/>
      <c r="DA133" s="268">
        <f>AL133</f>
        <v>496582000</v>
      </c>
      <c r="DB133" s="33"/>
      <c r="DC133" s="268">
        <f>AN133</f>
        <v>696608000</v>
      </c>
      <c r="DD133" s="33"/>
      <c r="DE133" s="268">
        <f>AP133</f>
        <v>622764000</v>
      </c>
      <c r="DF133" s="33"/>
      <c r="DG133" s="268">
        <f>+AR133</f>
        <v>800989000</v>
      </c>
      <c r="DH133" s="33"/>
      <c r="DI133" s="268">
        <f>+AT133</f>
        <v>805674000</v>
      </c>
      <c r="DJ133" s="33"/>
      <c r="DK133" s="268">
        <f>+AV133</f>
        <v>1158854000</v>
      </c>
      <c r="DL133" s="33"/>
      <c r="DM133" s="268">
        <f>+AX133</f>
        <v>1142184000</v>
      </c>
      <c r="DN133" s="33"/>
      <c r="DO133" s="338"/>
      <c r="DP133" s="33"/>
      <c r="DQ133" s="268">
        <f>+BB133</f>
        <v>1375604000</v>
      </c>
      <c r="DR133" s="33"/>
      <c r="DS133" s="268">
        <f>+BD133</f>
        <v>1219210000</v>
      </c>
      <c r="DT133" s="33"/>
      <c r="DU133" s="268">
        <f>+BF133</f>
        <v>1038150000</v>
      </c>
      <c r="DV133" s="33"/>
      <c r="DW133" s="268">
        <f>+BH133</f>
        <v>594027000</v>
      </c>
      <c r="DX133" s="33"/>
      <c r="DY133" s="268">
        <f>BJ133</f>
        <v>1464532000</v>
      </c>
      <c r="EA133" s="268">
        <f>BL133</f>
        <v>1067386000</v>
      </c>
      <c r="EC133" s="268">
        <f>BN133</f>
        <v>1335523000</v>
      </c>
    </row>
    <row r="134" spans="1:133" ht="13.5" customHeight="1">
      <c r="A134" s="81" t="s">
        <v>845</v>
      </c>
      <c r="B134" s="34"/>
      <c r="C134" s="34"/>
      <c r="D134" s="98"/>
      <c r="E134" s="34"/>
      <c r="F134" s="98"/>
      <c r="G134" s="34"/>
      <c r="H134" s="98"/>
      <c r="I134" s="34"/>
      <c r="J134" s="98"/>
      <c r="K134" s="34"/>
      <c r="L134" s="98">
        <v>0</v>
      </c>
      <c r="M134" s="34"/>
      <c r="N134" s="98">
        <v>0</v>
      </c>
      <c r="O134" s="34"/>
      <c r="P134" s="215">
        <v>0</v>
      </c>
      <c r="Q134" s="34"/>
      <c r="R134" s="215">
        <v>0</v>
      </c>
      <c r="S134" s="34"/>
      <c r="T134" s="215" t="s">
        <v>180</v>
      </c>
      <c r="U134" s="34"/>
      <c r="V134" s="215">
        <v>0</v>
      </c>
      <c r="W134" s="34"/>
      <c r="X134" s="215"/>
      <c r="Y134" s="34"/>
      <c r="Z134" s="215"/>
      <c r="AA134" s="34"/>
      <c r="AB134" s="215"/>
      <c r="AC134" s="34"/>
      <c r="AD134" s="215"/>
      <c r="AE134" s="34"/>
      <c r="AF134" s="215">
        <v>0</v>
      </c>
      <c r="AG134" s="34"/>
      <c r="AH134" s="215">
        <v>0</v>
      </c>
      <c r="AI134" s="34"/>
      <c r="AJ134" s="215">
        <v>0</v>
      </c>
      <c r="AK134" s="34"/>
      <c r="AL134" s="215">
        <v>0</v>
      </c>
      <c r="AM134" s="34"/>
      <c r="AN134" s="215"/>
      <c r="AO134" s="34"/>
      <c r="AP134" s="215">
        <v>0</v>
      </c>
      <c r="AQ134" s="34"/>
      <c r="AR134" s="215">
        <v>0</v>
      </c>
      <c r="AS134" s="34"/>
      <c r="AT134" s="215">
        <v>0</v>
      </c>
      <c r="AU134" s="34"/>
      <c r="AV134" s="215"/>
      <c r="AW134" s="34"/>
      <c r="AX134" s="215">
        <v>0</v>
      </c>
      <c r="AY134" s="34"/>
      <c r="AZ134" s="337"/>
      <c r="BA134" s="34"/>
      <c r="BB134" s="215"/>
      <c r="BC134" s="34"/>
      <c r="BD134" s="215"/>
      <c r="BE134" s="34"/>
      <c r="BF134" s="215"/>
      <c r="BG134" s="34"/>
      <c r="BH134" s="215">
        <v>0</v>
      </c>
      <c r="BI134" s="34"/>
      <c r="BJ134" s="215">
        <v>0</v>
      </c>
      <c r="BK134" s="520"/>
      <c r="BL134" s="215">
        <v>0</v>
      </c>
      <c r="BM134" s="520"/>
      <c r="BN134" s="215">
        <v>0</v>
      </c>
      <c r="BO134" s="520"/>
      <c r="BP134" s="81" t="s">
        <v>932</v>
      </c>
      <c r="BQ134" s="34"/>
      <c r="BR134" s="34"/>
      <c r="BS134" s="98"/>
      <c r="BT134" s="34"/>
      <c r="BU134" s="98"/>
      <c r="BV134" s="34"/>
      <c r="BW134" s="98"/>
      <c r="BX134" s="34"/>
      <c r="BY134" s="98">
        <v>0</v>
      </c>
      <c r="BZ134" s="34"/>
      <c r="CA134" s="98">
        <v>0</v>
      </c>
      <c r="CB134" s="34"/>
      <c r="CC134" s="98">
        <v>0</v>
      </c>
      <c r="CD134" s="34"/>
      <c r="CE134" s="215">
        <v>0</v>
      </c>
      <c r="CF134" s="34"/>
      <c r="CG134" s="215">
        <v>0</v>
      </c>
      <c r="CH134" s="34"/>
      <c r="CI134" s="215" t="str">
        <f>T134</f>
        <v>-</v>
      </c>
      <c r="CJ134" s="34"/>
      <c r="CK134" s="215">
        <f>V134</f>
        <v>0</v>
      </c>
      <c r="CL134" s="34"/>
      <c r="CM134" s="215">
        <f>X134</f>
        <v>0</v>
      </c>
      <c r="CN134" s="34"/>
      <c r="CO134" s="215">
        <f>Z134</f>
        <v>0</v>
      </c>
      <c r="CP134" s="34"/>
      <c r="CQ134" s="215">
        <f>AB134</f>
        <v>0</v>
      </c>
      <c r="CR134" s="34"/>
      <c r="CS134" s="215">
        <f>AD134</f>
        <v>0</v>
      </c>
      <c r="CT134" s="34"/>
      <c r="CU134" s="215">
        <f>AF134</f>
        <v>0</v>
      </c>
      <c r="CV134" s="34"/>
      <c r="CW134" s="215">
        <f>AH134</f>
        <v>0</v>
      </c>
      <c r="CX134" s="34"/>
      <c r="CY134" s="215">
        <f>AJ134</f>
        <v>0</v>
      </c>
      <c r="CZ134" s="34"/>
      <c r="DA134" s="215">
        <f>AL134</f>
        <v>0</v>
      </c>
      <c r="DB134" s="34"/>
      <c r="DC134" s="215">
        <f>AN134</f>
        <v>0</v>
      </c>
      <c r="DD134" s="34"/>
      <c r="DE134" s="215">
        <f>AP134</f>
        <v>0</v>
      </c>
      <c r="DF134" s="34"/>
      <c r="DG134" s="215">
        <f>+AR134</f>
        <v>0</v>
      </c>
      <c r="DH134" s="34"/>
      <c r="DI134" s="215">
        <f>+AT134</f>
        <v>0</v>
      </c>
      <c r="DJ134" s="34"/>
      <c r="DK134" s="215">
        <f>+AV134</f>
        <v>0</v>
      </c>
      <c r="DL134" s="34"/>
      <c r="DM134" s="215">
        <f>+AX134</f>
        <v>0</v>
      </c>
      <c r="DN134" s="34"/>
      <c r="DO134" s="337"/>
      <c r="DP134" s="34"/>
      <c r="DQ134" s="215">
        <f>+BB134</f>
        <v>0</v>
      </c>
      <c r="DR134" s="34"/>
      <c r="DS134" s="215">
        <f>+BD134</f>
        <v>0</v>
      </c>
      <c r="DT134" s="34"/>
      <c r="DU134" s="215">
        <f>+BF134</f>
        <v>0</v>
      </c>
      <c r="DV134" s="34"/>
      <c r="DW134" s="215">
        <f>+BH134</f>
        <v>0</v>
      </c>
      <c r="DX134" s="34"/>
      <c r="DY134" s="215">
        <f>BJ134</f>
        <v>0</v>
      </c>
      <c r="EA134" s="215">
        <f>BL134</f>
        <v>0</v>
      </c>
      <c r="EC134" s="215">
        <f>BN134</f>
        <v>0</v>
      </c>
    </row>
    <row r="135" spans="1:133">
      <c r="A135" s="265" t="s">
        <v>908</v>
      </c>
      <c r="B135" s="33"/>
      <c r="C135" s="33"/>
      <c r="D135" s="266"/>
      <c r="E135" s="33"/>
      <c r="F135" s="266">
        <v>0</v>
      </c>
      <c r="G135" s="33"/>
      <c r="H135" s="266">
        <v>0</v>
      </c>
      <c r="I135" s="33"/>
      <c r="J135" s="267">
        <v>0</v>
      </c>
      <c r="K135" s="33"/>
      <c r="L135" s="267">
        <v>0</v>
      </c>
      <c r="M135" s="33"/>
      <c r="N135" s="267">
        <v>0</v>
      </c>
      <c r="O135" s="33"/>
      <c r="P135" s="268" t="s">
        <v>180</v>
      </c>
      <c r="Q135" s="33"/>
      <c r="R135" s="268">
        <v>0</v>
      </c>
      <c r="S135" s="33"/>
      <c r="T135" s="268">
        <v>0</v>
      </c>
      <c r="U135" s="33"/>
      <c r="V135" s="268">
        <v>0</v>
      </c>
      <c r="W135" s="33"/>
      <c r="X135" s="268"/>
      <c r="Y135" s="33"/>
      <c r="Z135" s="268"/>
      <c r="AA135" s="33"/>
      <c r="AB135" s="268"/>
      <c r="AC135" s="33"/>
      <c r="AD135" s="268"/>
      <c r="AE135" s="33"/>
      <c r="AF135" s="268">
        <v>0</v>
      </c>
      <c r="AG135" s="33"/>
      <c r="AH135" s="268">
        <v>0</v>
      </c>
      <c r="AI135" s="33"/>
      <c r="AJ135" s="268">
        <v>0</v>
      </c>
      <c r="AK135" s="33"/>
      <c r="AL135" s="268">
        <v>0</v>
      </c>
      <c r="AM135" s="33"/>
      <c r="AN135" s="268"/>
      <c r="AO135" s="33"/>
      <c r="AP135" s="268">
        <v>0</v>
      </c>
      <c r="AQ135" s="33"/>
      <c r="AR135" s="268">
        <v>0</v>
      </c>
      <c r="AS135" s="33"/>
      <c r="AT135" s="268">
        <v>0</v>
      </c>
      <c r="AU135" s="33"/>
      <c r="AV135" s="268">
        <v>1298000</v>
      </c>
      <c r="AW135" s="33"/>
      <c r="AX135" s="268">
        <v>160000</v>
      </c>
      <c r="AY135" s="33"/>
      <c r="AZ135" s="338"/>
      <c r="BA135" s="33"/>
      <c r="BB135" s="268"/>
      <c r="BC135" s="33"/>
      <c r="BD135" s="268"/>
      <c r="BE135" s="33"/>
      <c r="BF135" s="268"/>
      <c r="BG135" s="33"/>
      <c r="BH135" s="268">
        <v>0</v>
      </c>
      <c r="BI135" s="33"/>
      <c r="BJ135" s="268">
        <v>0</v>
      </c>
      <c r="BK135" s="520"/>
      <c r="BL135" s="268">
        <v>0</v>
      </c>
      <c r="BM135" s="520"/>
      <c r="BN135" s="268">
        <v>0</v>
      </c>
      <c r="BO135" s="520"/>
      <c r="BP135" s="265" t="s">
        <v>933</v>
      </c>
      <c r="BQ135" s="33"/>
      <c r="BR135" s="33"/>
      <c r="BS135" s="266">
        <v>0</v>
      </c>
      <c r="BT135" s="33"/>
      <c r="BU135" s="266">
        <v>0</v>
      </c>
      <c r="BV135" s="33"/>
      <c r="BW135" s="266">
        <v>0</v>
      </c>
      <c r="BX135" s="33"/>
      <c r="BY135" s="266">
        <v>0</v>
      </c>
      <c r="BZ135" s="33"/>
      <c r="CA135" s="266">
        <v>0</v>
      </c>
      <c r="CB135" s="33"/>
      <c r="CC135" s="266">
        <v>0</v>
      </c>
      <c r="CD135" s="33"/>
      <c r="CE135" s="268" t="s">
        <v>180</v>
      </c>
      <c r="CF135" s="33"/>
      <c r="CG135" s="268">
        <v>0</v>
      </c>
      <c r="CH135" s="33"/>
      <c r="CI135" s="268">
        <f>T135</f>
        <v>0</v>
      </c>
      <c r="CJ135" s="33"/>
      <c r="CK135" s="268">
        <f>V135</f>
        <v>0</v>
      </c>
      <c r="CL135" s="33"/>
      <c r="CM135" s="268">
        <f>X135</f>
        <v>0</v>
      </c>
      <c r="CN135" s="33"/>
      <c r="CO135" s="268">
        <f>Z135</f>
        <v>0</v>
      </c>
      <c r="CP135" s="33"/>
      <c r="CQ135" s="268">
        <f>AB135</f>
        <v>0</v>
      </c>
      <c r="CR135" s="33"/>
      <c r="CS135" s="268">
        <f>AD135</f>
        <v>0</v>
      </c>
      <c r="CT135" s="33"/>
      <c r="CU135" s="268">
        <f>AF135</f>
        <v>0</v>
      </c>
      <c r="CV135" s="33"/>
      <c r="CW135" s="268">
        <f>AH135</f>
        <v>0</v>
      </c>
      <c r="CX135" s="33"/>
      <c r="CY135" s="268">
        <f>AJ135</f>
        <v>0</v>
      </c>
      <c r="CZ135" s="33"/>
      <c r="DA135" s="268">
        <f>AL135</f>
        <v>0</v>
      </c>
      <c r="DB135" s="33"/>
      <c r="DC135" s="268">
        <f>AN135</f>
        <v>0</v>
      </c>
      <c r="DD135" s="33"/>
      <c r="DE135" s="268">
        <f>AP135</f>
        <v>0</v>
      </c>
      <c r="DF135" s="33"/>
      <c r="DG135" s="268">
        <f>+AR135</f>
        <v>0</v>
      </c>
      <c r="DH135" s="33"/>
      <c r="DI135" s="268">
        <f>+AT135</f>
        <v>0</v>
      </c>
      <c r="DJ135" s="33"/>
      <c r="DK135" s="268">
        <f>+AV135</f>
        <v>1298000</v>
      </c>
      <c r="DL135" s="33"/>
      <c r="DM135" s="268">
        <f>+AX135</f>
        <v>160000</v>
      </c>
      <c r="DN135" s="33"/>
      <c r="DO135" s="338"/>
      <c r="DP135" s="33"/>
      <c r="DQ135" s="268">
        <f>+BB135</f>
        <v>0</v>
      </c>
      <c r="DR135" s="33"/>
      <c r="DS135" s="268">
        <f>+BD135</f>
        <v>0</v>
      </c>
      <c r="DT135" s="33"/>
      <c r="DU135" s="268">
        <f>+BF135</f>
        <v>0</v>
      </c>
      <c r="DV135" s="33"/>
      <c r="DW135" s="268">
        <f>+BH135</f>
        <v>0</v>
      </c>
      <c r="DX135" s="33"/>
      <c r="DY135" s="268">
        <f>BJ135</f>
        <v>0</v>
      </c>
      <c r="EA135" s="268">
        <f>BL135</f>
        <v>0</v>
      </c>
      <c r="EC135" s="268">
        <f>BN135</f>
        <v>0</v>
      </c>
    </row>
    <row r="136" spans="1:133" ht="13.5" customHeight="1">
      <c r="A136" s="81" t="s">
        <v>847</v>
      </c>
      <c r="B136" s="34"/>
      <c r="C136" s="34"/>
      <c r="D136" s="98">
        <v>6</v>
      </c>
      <c r="E136" s="34"/>
      <c r="F136" s="98">
        <v>7</v>
      </c>
      <c r="G136" s="34"/>
      <c r="H136" s="98">
        <v>6.52</v>
      </c>
      <c r="I136" s="34"/>
      <c r="J136" s="98">
        <v>7.6924200000000003</v>
      </c>
      <c r="K136" s="34"/>
      <c r="L136" s="98">
        <v>7.6924200000000003</v>
      </c>
      <c r="M136" s="34"/>
      <c r="N136" s="98">
        <v>8.2787900000000008</v>
      </c>
      <c r="O136" s="34"/>
      <c r="P136" s="215">
        <v>9000</v>
      </c>
      <c r="Q136" s="34"/>
      <c r="R136" s="215">
        <v>11000</v>
      </c>
      <c r="S136" s="34"/>
      <c r="T136" s="215">
        <v>11000</v>
      </c>
      <c r="U136" s="34"/>
      <c r="V136" s="215">
        <v>13000</v>
      </c>
      <c r="W136" s="34"/>
      <c r="X136" s="215">
        <v>15000</v>
      </c>
      <c r="Y136" s="34"/>
      <c r="Z136" s="215">
        <v>105931000</v>
      </c>
      <c r="AA136" s="34"/>
      <c r="AB136" s="215">
        <v>105931000</v>
      </c>
      <c r="AC136" s="34"/>
      <c r="AD136" s="215">
        <f>[17]BS_PT!$S$54</f>
        <v>31000</v>
      </c>
      <c r="AE136" s="34"/>
      <c r="AF136" s="215">
        <v>29000</v>
      </c>
      <c r="AG136" s="34"/>
      <c r="AH136" s="215">
        <v>147048000</v>
      </c>
      <c r="AI136" s="34"/>
      <c r="AJ136" s="215">
        <v>147048000</v>
      </c>
      <c r="AK136" s="34"/>
      <c r="AL136" s="215">
        <v>45000</v>
      </c>
      <c r="AM136" s="34"/>
      <c r="AN136" s="215">
        <v>48000</v>
      </c>
      <c r="AO136" s="34"/>
      <c r="AP136" s="215">
        <v>26105000</v>
      </c>
      <c r="AQ136" s="34"/>
      <c r="AR136" s="215">
        <v>26108000</v>
      </c>
      <c r="AS136" s="34"/>
      <c r="AT136" s="215">
        <v>26108000</v>
      </c>
      <c r="AU136" s="34"/>
      <c r="AV136" s="215">
        <v>71000</v>
      </c>
      <c r="AW136" s="34"/>
      <c r="AX136" s="215">
        <v>228083000</v>
      </c>
      <c r="AY136" s="34"/>
      <c r="AZ136" s="337"/>
      <c r="BA136" s="34"/>
      <c r="BB136" s="215">
        <v>90000</v>
      </c>
      <c r="BC136" s="34"/>
      <c r="BD136" s="215">
        <v>206217000</v>
      </c>
      <c r="BE136" s="34"/>
      <c r="BF136" s="215">
        <v>511965000</v>
      </c>
      <c r="BG136" s="34"/>
      <c r="BH136" s="215">
        <v>301616000</v>
      </c>
      <c r="BI136" s="34"/>
      <c r="BJ136" s="215">
        <v>272255000</v>
      </c>
      <c r="BK136" s="520"/>
      <c r="BL136" s="215">
        <v>379039000</v>
      </c>
      <c r="BM136" s="520"/>
      <c r="BN136" s="215">
        <v>355317000</v>
      </c>
      <c r="BO136" s="520"/>
      <c r="BP136" s="81" t="s">
        <v>934</v>
      </c>
      <c r="BQ136" s="34"/>
      <c r="BR136" s="34"/>
      <c r="BS136" s="98">
        <v>6</v>
      </c>
      <c r="BT136" s="34"/>
      <c r="BU136" s="98">
        <v>7</v>
      </c>
      <c r="BV136" s="34"/>
      <c r="BW136" s="98">
        <v>6.52</v>
      </c>
      <c r="BX136" s="34"/>
      <c r="BY136" s="98">
        <v>7.6924200000000003</v>
      </c>
      <c r="BZ136" s="34"/>
      <c r="CA136" s="98">
        <v>7.6924200000000003</v>
      </c>
      <c r="CB136" s="34"/>
      <c r="CC136" s="98">
        <v>8.2787900000000008</v>
      </c>
      <c r="CD136" s="34"/>
      <c r="CE136" s="215">
        <v>9000</v>
      </c>
      <c r="CF136" s="34"/>
      <c r="CG136" s="215">
        <v>11000</v>
      </c>
      <c r="CH136" s="34"/>
      <c r="CI136" s="215">
        <f>T136</f>
        <v>11000</v>
      </c>
      <c r="CJ136" s="34"/>
      <c r="CK136" s="215">
        <f>V136</f>
        <v>13000</v>
      </c>
      <c r="CL136" s="34"/>
      <c r="CM136" s="215">
        <f>X136</f>
        <v>15000</v>
      </c>
      <c r="CN136" s="34"/>
      <c r="CO136" s="215">
        <f>Z136</f>
        <v>105931000</v>
      </c>
      <c r="CP136" s="34"/>
      <c r="CQ136" s="215">
        <f>AB136</f>
        <v>105931000</v>
      </c>
      <c r="CR136" s="34"/>
      <c r="CS136" s="215">
        <f>AD136</f>
        <v>31000</v>
      </c>
      <c r="CT136" s="34"/>
      <c r="CU136" s="215">
        <f>AF136</f>
        <v>29000</v>
      </c>
      <c r="CV136" s="34"/>
      <c r="CW136" s="215">
        <f>AH136</f>
        <v>147048000</v>
      </c>
      <c r="CX136" s="34"/>
      <c r="CY136" s="215">
        <f>AJ136</f>
        <v>147048000</v>
      </c>
      <c r="CZ136" s="34"/>
      <c r="DA136" s="215">
        <f>AL136</f>
        <v>45000</v>
      </c>
      <c r="DB136" s="34"/>
      <c r="DC136" s="215">
        <f>AN136</f>
        <v>48000</v>
      </c>
      <c r="DD136" s="34"/>
      <c r="DE136" s="215">
        <f>AP136</f>
        <v>26105000</v>
      </c>
      <c r="DF136" s="34"/>
      <c r="DG136" s="215">
        <f>+AR136</f>
        <v>26108000</v>
      </c>
      <c r="DH136" s="34"/>
      <c r="DI136" s="215">
        <f>+AT136</f>
        <v>26108000</v>
      </c>
      <c r="DJ136" s="34"/>
      <c r="DK136" s="215">
        <f>+AV136</f>
        <v>71000</v>
      </c>
      <c r="DL136" s="34"/>
      <c r="DM136" s="215">
        <f>+AX136</f>
        <v>228083000</v>
      </c>
      <c r="DN136" s="34"/>
      <c r="DO136" s="337"/>
      <c r="DP136" s="34"/>
      <c r="DQ136" s="215">
        <f>+BB136</f>
        <v>90000</v>
      </c>
      <c r="DR136" s="34"/>
      <c r="DS136" s="215">
        <f>+BD136</f>
        <v>206217000</v>
      </c>
      <c r="DT136" s="34"/>
      <c r="DU136" s="215">
        <f>+BF136</f>
        <v>511965000</v>
      </c>
      <c r="DV136" s="34"/>
      <c r="DW136" s="215">
        <f>+BH136</f>
        <v>301616000</v>
      </c>
      <c r="DX136" s="34"/>
      <c r="DY136" s="215">
        <f>BJ136</f>
        <v>272255000</v>
      </c>
      <c r="EA136" s="215">
        <f>BL136</f>
        <v>379039000</v>
      </c>
      <c r="EC136" s="215">
        <f>BN136</f>
        <v>355317000</v>
      </c>
    </row>
    <row r="137" spans="1:133" ht="13.5" customHeight="1">
      <c r="A137" s="265" t="s">
        <v>849</v>
      </c>
      <c r="B137" s="33"/>
      <c r="C137" s="33"/>
      <c r="D137" s="266">
        <v>66870</v>
      </c>
      <c r="E137" s="33"/>
      <c r="F137" s="266">
        <v>69017</v>
      </c>
      <c r="G137" s="33"/>
      <c r="H137" s="266">
        <v>67503.067999999999</v>
      </c>
      <c r="I137" s="33"/>
      <c r="J137" s="267">
        <v>68553.373849999989</v>
      </c>
      <c r="K137" s="33"/>
      <c r="L137" s="267">
        <v>65600.837790000005</v>
      </c>
      <c r="M137" s="33"/>
      <c r="N137" s="267">
        <v>68680.776230000003</v>
      </c>
      <c r="O137" s="33"/>
      <c r="P137" s="268">
        <v>69530000</v>
      </c>
      <c r="Q137" s="33"/>
      <c r="R137" s="268">
        <v>68796000</v>
      </c>
      <c r="S137" s="33"/>
      <c r="T137" s="268">
        <v>71895000</v>
      </c>
      <c r="U137" s="33"/>
      <c r="V137" s="268">
        <v>65237000</v>
      </c>
      <c r="W137" s="33"/>
      <c r="X137" s="268">
        <v>60799000</v>
      </c>
      <c r="Y137" s="33"/>
      <c r="Z137" s="268">
        <v>62536000</v>
      </c>
      <c r="AA137" s="33"/>
      <c r="AB137" s="268">
        <v>61556000</v>
      </c>
      <c r="AC137" s="33"/>
      <c r="AD137" s="268">
        <f>[17]BS_PT!$S$55</f>
        <v>54054000</v>
      </c>
      <c r="AE137" s="33"/>
      <c r="AF137" s="268">
        <v>53628000</v>
      </c>
      <c r="AG137" s="33"/>
      <c r="AH137" s="268">
        <v>51679000</v>
      </c>
      <c r="AI137" s="33"/>
      <c r="AJ137" s="268">
        <v>52024000</v>
      </c>
      <c r="AK137" s="33"/>
      <c r="AL137" s="268">
        <v>55634000</v>
      </c>
      <c r="AM137" s="33"/>
      <c r="AN137" s="268">
        <v>59618000</v>
      </c>
      <c r="AO137" s="33"/>
      <c r="AP137" s="268">
        <v>62068000</v>
      </c>
      <c r="AQ137" s="33"/>
      <c r="AR137" s="268">
        <v>61999000</v>
      </c>
      <c r="AS137" s="33"/>
      <c r="AT137" s="268">
        <v>65567000</v>
      </c>
      <c r="AU137" s="33"/>
      <c r="AV137" s="268">
        <v>58025000</v>
      </c>
      <c r="AW137" s="33"/>
      <c r="AX137" s="268">
        <v>51079000</v>
      </c>
      <c r="AY137" s="33"/>
      <c r="AZ137" s="338"/>
      <c r="BA137" s="33"/>
      <c r="BB137" s="268">
        <v>39275000</v>
      </c>
      <c r="BC137" s="33"/>
      <c r="BD137" s="268">
        <v>42504000</v>
      </c>
      <c r="BE137" s="33"/>
      <c r="BF137" s="268">
        <v>45048000</v>
      </c>
      <c r="BG137" s="33"/>
      <c r="BH137" s="268">
        <v>46929000</v>
      </c>
      <c r="BI137" s="33"/>
      <c r="BJ137" s="268">
        <v>49305000</v>
      </c>
      <c r="BK137" s="520"/>
      <c r="BL137" s="268">
        <v>51190000</v>
      </c>
      <c r="BM137" s="520"/>
      <c r="BN137" s="268">
        <v>54029000</v>
      </c>
      <c r="BO137" s="520"/>
      <c r="BP137" s="265" t="s">
        <v>935</v>
      </c>
      <c r="BQ137" s="33"/>
      <c r="BR137" s="33"/>
      <c r="BS137" s="266">
        <v>66870</v>
      </c>
      <c r="BT137" s="33"/>
      <c r="BU137" s="266">
        <v>69017</v>
      </c>
      <c r="BV137" s="33"/>
      <c r="BW137" s="266">
        <v>67503.067999999999</v>
      </c>
      <c r="BX137" s="33"/>
      <c r="BY137" s="266">
        <v>68553.373849999989</v>
      </c>
      <c r="BZ137" s="33"/>
      <c r="CA137" s="266">
        <v>65600.837790000005</v>
      </c>
      <c r="CB137" s="33"/>
      <c r="CC137" s="266">
        <v>68680.776230000003</v>
      </c>
      <c r="CD137" s="33"/>
      <c r="CE137" s="268">
        <v>69530000</v>
      </c>
      <c r="CF137" s="33"/>
      <c r="CG137" s="268">
        <v>68796000</v>
      </c>
      <c r="CH137" s="33"/>
      <c r="CI137" s="268">
        <f>T137</f>
        <v>71895000</v>
      </c>
      <c r="CJ137" s="33"/>
      <c r="CK137" s="268">
        <f>V137</f>
        <v>65237000</v>
      </c>
      <c r="CL137" s="33"/>
      <c r="CM137" s="268">
        <f>X137</f>
        <v>60799000</v>
      </c>
      <c r="CN137" s="33"/>
      <c r="CO137" s="268">
        <f>Z137</f>
        <v>62536000</v>
      </c>
      <c r="CP137" s="33"/>
      <c r="CQ137" s="268">
        <f>AB137</f>
        <v>61556000</v>
      </c>
      <c r="CR137" s="33"/>
      <c r="CS137" s="268">
        <f>AD137</f>
        <v>54054000</v>
      </c>
      <c r="CT137" s="33"/>
      <c r="CU137" s="268">
        <f>AF137</f>
        <v>53628000</v>
      </c>
      <c r="CV137" s="33"/>
      <c r="CW137" s="268">
        <f>AH137</f>
        <v>51679000</v>
      </c>
      <c r="CX137" s="33"/>
      <c r="CY137" s="268">
        <f>AJ137</f>
        <v>52024000</v>
      </c>
      <c r="CZ137" s="33"/>
      <c r="DA137" s="268">
        <f>AL137</f>
        <v>55634000</v>
      </c>
      <c r="DB137" s="33"/>
      <c r="DC137" s="268">
        <f>AN137</f>
        <v>59618000</v>
      </c>
      <c r="DD137" s="33"/>
      <c r="DE137" s="268">
        <f>AP137</f>
        <v>62068000</v>
      </c>
      <c r="DF137" s="33"/>
      <c r="DG137" s="268">
        <f>+AR137</f>
        <v>61999000</v>
      </c>
      <c r="DH137" s="33"/>
      <c r="DI137" s="268">
        <f>+AT137</f>
        <v>65567000</v>
      </c>
      <c r="DJ137" s="33"/>
      <c r="DK137" s="268">
        <f>+AV137</f>
        <v>58025000</v>
      </c>
      <c r="DL137" s="33"/>
      <c r="DM137" s="268">
        <f>+AX137</f>
        <v>51079000</v>
      </c>
      <c r="DN137" s="33"/>
      <c r="DO137" s="338"/>
      <c r="DP137" s="33"/>
      <c r="DQ137" s="268">
        <f>+BB137</f>
        <v>39275000</v>
      </c>
      <c r="DR137" s="33"/>
      <c r="DS137" s="268">
        <f>+BD137</f>
        <v>42504000</v>
      </c>
      <c r="DT137" s="33"/>
      <c r="DU137" s="268">
        <f>+BF137</f>
        <v>45048000</v>
      </c>
      <c r="DV137" s="33"/>
      <c r="DW137" s="268">
        <f>+BH137</f>
        <v>46929000</v>
      </c>
      <c r="DX137" s="33"/>
      <c r="DY137" s="268">
        <f>BJ137</f>
        <v>49305000</v>
      </c>
      <c r="EA137" s="268">
        <f>BL137</f>
        <v>51190000</v>
      </c>
      <c r="EC137" s="268">
        <f>BN137</f>
        <v>54029000</v>
      </c>
    </row>
    <row r="138" spans="1:133" ht="13.5" customHeight="1">
      <c r="A138" s="81" t="s">
        <v>936</v>
      </c>
      <c r="B138" s="34"/>
      <c r="C138" s="34"/>
      <c r="D138" s="98"/>
      <c r="E138" s="34"/>
      <c r="F138" s="98"/>
      <c r="G138" s="34"/>
      <c r="H138" s="98">
        <v>0</v>
      </c>
      <c r="I138" s="34"/>
      <c r="J138" s="98">
        <v>0</v>
      </c>
      <c r="K138" s="34"/>
      <c r="L138" s="98">
        <v>0</v>
      </c>
      <c r="M138" s="34"/>
      <c r="N138" s="98">
        <v>0</v>
      </c>
      <c r="O138" s="34"/>
      <c r="P138" s="216" t="s">
        <v>180</v>
      </c>
      <c r="Q138" s="34"/>
      <c r="R138" s="216">
        <v>0</v>
      </c>
      <c r="S138" s="34"/>
      <c r="T138" s="216">
        <v>0</v>
      </c>
      <c r="U138" s="34"/>
      <c r="V138" s="216">
        <v>0</v>
      </c>
      <c r="W138" s="34"/>
      <c r="X138" s="216"/>
      <c r="Y138" s="34"/>
      <c r="Z138" s="216"/>
      <c r="AA138" s="34"/>
      <c r="AB138" s="216"/>
      <c r="AC138" s="34"/>
      <c r="AD138" s="216"/>
      <c r="AE138" s="34"/>
      <c r="AF138" s="216">
        <v>0</v>
      </c>
      <c r="AG138" s="34"/>
      <c r="AH138" s="216"/>
      <c r="AI138" s="34"/>
      <c r="AJ138" s="216">
        <v>0</v>
      </c>
      <c r="AK138" s="34"/>
      <c r="AL138" s="216">
        <v>0</v>
      </c>
      <c r="AM138" s="34"/>
      <c r="AN138" s="216">
        <v>0</v>
      </c>
      <c r="AO138" s="34"/>
      <c r="AP138" s="216">
        <v>0</v>
      </c>
      <c r="AQ138" s="34"/>
      <c r="AR138" s="215">
        <v>0</v>
      </c>
      <c r="AS138" s="34"/>
      <c r="AT138" s="215">
        <v>0</v>
      </c>
      <c r="AU138" s="34"/>
      <c r="AV138" s="215"/>
      <c r="AW138" s="34"/>
      <c r="AX138" s="215"/>
      <c r="AY138" s="34"/>
      <c r="AZ138" s="337"/>
      <c r="BA138" s="34"/>
      <c r="BB138" s="215"/>
      <c r="BC138" s="34"/>
      <c r="BD138" s="215"/>
      <c r="BE138" s="34"/>
      <c r="BF138" s="215"/>
      <c r="BG138" s="34"/>
      <c r="BH138" s="215"/>
      <c r="BI138" s="34"/>
      <c r="BJ138" s="215"/>
      <c r="BK138" s="520"/>
      <c r="BL138" s="215"/>
      <c r="BM138" s="520"/>
      <c r="BN138" s="215"/>
      <c r="BO138" s="520"/>
      <c r="BP138" s="81" t="s">
        <v>937</v>
      </c>
      <c r="BQ138" s="34"/>
      <c r="BR138" s="34"/>
      <c r="BS138" s="98">
        <v>0</v>
      </c>
      <c r="BT138" s="34"/>
      <c r="BU138" s="98">
        <v>0</v>
      </c>
      <c r="BV138" s="34"/>
      <c r="BW138" s="98">
        <v>0</v>
      </c>
      <c r="BX138" s="34"/>
      <c r="BY138" s="98">
        <v>0</v>
      </c>
      <c r="BZ138" s="34"/>
      <c r="CA138" s="98">
        <v>0</v>
      </c>
      <c r="CB138" s="34"/>
      <c r="CC138" s="98">
        <v>0</v>
      </c>
      <c r="CD138" s="34"/>
      <c r="CE138" s="216" t="s">
        <v>180</v>
      </c>
      <c r="CF138" s="34"/>
      <c r="CG138" s="216"/>
      <c r="CH138" s="34"/>
      <c r="CI138" s="216">
        <f>T138</f>
        <v>0</v>
      </c>
      <c r="CJ138" s="34"/>
      <c r="CK138" s="216">
        <f>V138</f>
        <v>0</v>
      </c>
      <c r="CL138" s="34"/>
      <c r="CM138" s="216">
        <f>X138</f>
        <v>0</v>
      </c>
      <c r="CN138" s="34"/>
      <c r="CO138" s="216">
        <f>Z138</f>
        <v>0</v>
      </c>
      <c r="CP138" s="34"/>
      <c r="CQ138" s="216">
        <f>AB138</f>
        <v>0</v>
      </c>
      <c r="CR138" s="34"/>
      <c r="CS138" s="293">
        <f>AD138</f>
        <v>0</v>
      </c>
      <c r="CT138" s="34"/>
      <c r="CU138" s="293">
        <f>AF138</f>
        <v>0</v>
      </c>
      <c r="CV138" s="34"/>
      <c r="CW138" s="293">
        <f>AH138</f>
        <v>0</v>
      </c>
      <c r="CX138" s="34"/>
      <c r="CY138" s="293">
        <f>AJ138</f>
        <v>0</v>
      </c>
      <c r="CZ138" s="34"/>
      <c r="DA138" s="293">
        <f>AL138</f>
        <v>0</v>
      </c>
      <c r="DB138" s="34"/>
      <c r="DC138" s="293">
        <f>AN138</f>
        <v>0</v>
      </c>
      <c r="DD138" s="34"/>
      <c r="DE138" s="293">
        <f>AP138</f>
        <v>0</v>
      </c>
      <c r="DF138" s="34"/>
      <c r="DG138" s="293">
        <f>+AR138</f>
        <v>0</v>
      </c>
      <c r="DH138" s="34"/>
      <c r="DI138" s="293">
        <f>+AT138</f>
        <v>0</v>
      </c>
      <c r="DJ138" s="34"/>
      <c r="DK138" s="293">
        <f>+AV138</f>
        <v>0</v>
      </c>
      <c r="DL138" s="34"/>
      <c r="DM138" s="293">
        <f>+AX138</f>
        <v>0</v>
      </c>
      <c r="DN138" s="34"/>
      <c r="DO138" s="347"/>
      <c r="DP138" s="34"/>
      <c r="DQ138" s="293">
        <f>+BB138</f>
        <v>0</v>
      </c>
      <c r="DR138" s="34"/>
      <c r="DS138" s="293">
        <f>+BD138</f>
        <v>0</v>
      </c>
      <c r="DT138" s="34"/>
      <c r="DU138" s="293">
        <f>+BF138</f>
        <v>0</v>
      </c>
      <c r="DV138" s="34"/>
      <c r="DW138" s="293">
        <f>+BH138</f>
        <v>0</v>
      </c>
      <c r="DX138" s="34"/>
      <c r="DY138" s="293">
        <f>BJ139</f>
        <v>130991000</v>
      </c>
      <c r="EA138" s="293">
        <f>BL138</f>
        <v>0</v>
      </c>
      <c r="EC138" s="293">
        <f>BN138</f>
        <v>0</v>
      </c>
    </row>
    <row r="139" spans="1:133" ht="13.5" customHeight="1">
      <c r="A139" s="265" t="s">
        <v>851</v>
      </c>
      <c r="B139" s="33"/>
      <c r="C139" s="33"/>
      <c r="D139" s="266">
        <v>41647</v>
      </c>
      <c r="E139" s="33"/>
      <c r="F139" s="266">
        <v>41158</v>
      </c>
      <c r="G139" s="33"/>
      <c r="H139" s="266">
        <v>47103.796000000002</v>
      </c>
      <c r="I139" s="33"/>
      <c r="J139" s="267">
        <v>46882.927250000001</v>
      </c>
      <c r="K139" s="33"/>
      <c r="L139" s="267">
        <v>37437.026530000003</v>
      </c>
      <c r="M139" s="33"/>
      <c r="N139" s="267">
        <v>44320.581490000004</v>
      </c>
      <c r="O139" s="33"/>
      <c r="P139" s="268">
        <v>51893000</v>
      </c>
      <c r="Q139" s="33"/>
      <c r="R139" s="268">
        <v>52760216.020000003</v>
      </c>
      <c r="S139" s="33"/>
      <c r="T139" s="268">
        <v>45247000</v>
      </c>
      <c r="U139" s="33"/>
      <c r="V139" s="268">
        <v>51853000</v>
      </c>
      <c r="W139" s="33"/>
      <c r="X139" s="268">
        <v>61826000</v>
      </c>
      <c r="Y139" s="33"/>
      <c r="Z139" s="268">
        <v>60544000</v>
      </c>
      <c r="AA139" s="33"/>
      <c r="AB139" s="268">
        <v>47458000</v>
      </c>
      <c r="AC139" s="33"/>
      <c r="AD139" s="268">
        <f>[17]BS_PT!$S$56</f>
        <v>60538000</v>
      </c>
      <c r="AE139" s="33"/>
      <c r="AF139" s="268">
        <v>71523000</v>
      </c>
      <c r="AG139" s="33"/>
      <c r="AH139" s="268">
        <v>69841000</v>
      </c>
      <c r="AI139" s="33"/>
      <c r="AJ139" s="268">
        <v>50065000</v>
      </c>
      <c r="AK139" s="33"/>
      <c r="AL139" s="268">
        <v>58804000</v>
      </c>
      <c r="AM139" s="33"/>
      <c r="AN139" s="268">
        <v>76863000</v>
      </c>
      <c r="AO139" s="33"/>
      <c r="AP139" s="268">
        <v>76932000</v>
      </c>
      <c r="AQ139" s="33"/>
      <c r="AR139" s="268">
        <v>55582000</v>
      </c>
      <c r="AS139" s="33"/>
      <c r="AT139" s="268">
        <v>65296000</v>
      </c>
      <c r="AU139" s="33"/>
      <c r="AV139" s="268">
        <v>85816000</v>
      </c>
      <c r="AW139" s="33"/>
      <c r="AX139" s="268">
        <v>89158000</v>
      </c>
      <c r="AY139" s="33"/>
      <c r="AZ139" s="338"/>
      <c r="BA139" s="33"/>
      <c r="BB139" s="268">
        <v>118822000</v>
      </c>
      <c r="BC139" s="33"/>
      <c r="BD139" s="268">
        <v>139423000</v>
      </c>
      <c r="BE139" s="33"/>
      <c r="BF139" s="268">
        <v>144603000</v>
      </c>
      <c r="BG139" s="33"/>
      <c r="BH139" s="268">
        <v>117128000</v>
      </c>
      <c r="BI139" s="33"/>
      <c r="BJ139" s="268">
        <v>130991000</v>
      </c>
      <c r="BK139" s="520"/>
      <c r="BL139" s="268">
        <v>145891000</v>
      </c>
      <c r="BM139" s="520"/>
      <c r="BN139" s="268">
        <v>144808000</v>
      </c>
      <c r="BO139" s="520"/>
      <c r="BP139" s="265" t="s">
        <v>852</v>
      </c>
      <c r="BQ139" s="33"/>
      <c r="BR139" s="33"/>
      <c r="BS139" s="266">
        <v>41647</v>
      </c>
      <c r="BT139" s="33"/>
      <c r="BU139" s="266">
        <v>41158</v>
      </c>
      <c r="BV139" s="33"/>
      <c r="BW139" s="266">
        <v>47103.796000000002</v>
      </c>
      <c r="BX139" s="33"/>
      <c r="BY139" s="266">
        <v>46882.927250000001</v>
      </c>
      <c r="BZ139" s="33"/>
      <c r="CA139" s="266">
        <v>37437.026530000003</v>
      </c>
      <c r="CB139" s="33"/>
      <c r="CC139" s="266">
        <v>44320.581490000004</v>
      </c>
      <c r="CD139" s="33"/>
      <c r="CE139" s="268">
        <v>51893000</v>
      </c>
      <c r="CF139" s="33"/>
      <c r="CG139" s="268">
        <v>52760216.020000003</v>
      </c>
      <c r="CH139" s="33"/>
      <c r="CI139" s="268">
        <f>T139</f>
        <v>45247000</v>
      </c>
      <c r="CJ139" s="33"/>
      <c r="CK139" s="268">
        <f>V139</f>
        <v>51853000</v>
      </c>
      <c r="CL139" s="33"/>
      <c r="CM139" s="268">
        <f>X139</f>
        <v>61826000</v>
      </c>
      <c r="CN139" s="33"/>
      <c r="CO139" s="268">
        <f>Z139</f>
        <v>60544000</v>
      </c>
      <c r="CP139" s="33"/>
      <c r="CQ139" s="268">
        <f>AB139</f>
        <v>47458000</v>
      </c>
      <c r="CR139" s="33"/>
      <c r="CS139" s="268">
        <f>AD139</f>
        <v>60538000</v>
      </c>
      <c r="CT139" s="33"/>
      <c r="CU139" s="268">
        <f>AF139</f>
        <v>71523000</v>
      </c>
      <c r="CV139" s="33"/>
      <c r="CW139" s="268">
        <f>AH139</f>
        <v>69841000</v>
      </c>
      <c r="CX139" s="33"/>
      <c r="CY139" s="268">
        <f>AJ139</f>
        <v>50065000</v>
      </c>
      <c r="CZ139" s="33"/>
      <c r="DA139" s="268">
        <f>AL139</f>
        <v>58804000</v>
      </c>
      <c r="DB139" s="33"/>
      <c r="DC139" s="268">
        <f>AN139</f>
        <v>76863000</v>
      </c>
      <c r="DD139" s="33"/>
      <c r="DE139" s="268">
        <f>AP139</f>
        <v>76932000</v>
      </c>
      <c r="DF139" s="33"/>
      <c r="DG139" s="268">
        <f>+AR139</f>
        <v>55582000</v>
      </c>
      <c r="DH139" s="33"/>
      <c r="DI139" s="268">
        <f>+AT139</f>
        <v>65296000</v>
      </c>
      <c r="DJ139" s="33"/>
      <c r="DK139" s="268">
        <f>+AV139</f>
        <v>85816000</v>
      </c>
      <c r="DL139" s="33"/>
      <c r="DM139" s="268">
        <f>+AX139</f>
        <v>89158000</v>
      </c>
      <c r="DN139" s="33"/>
      <c r="DO139" s="338"/>
      <c r="DP139" s="33"/>
      <c r="DQ139" s="268">
        <f>+BB139</f>
        <v>118822000</v>
      </c>
      <c r="DR139" s="33"/>
      <c r="DS139" s="268">
        <f>+BD139</f>
        <v>139423000</v>
      </c>
      <c r="DT139" s="33"/>
      <c r="DU139" s="268">
        <f>+BF139</f>
        <v>144603000</v>
      </c>
      <c r="DV139" s="33"/>
      <c r="DW139" s="268">
        <f>+BH139</f>
        <v>117128000</v>
      </c>
      <c r="DX139" s="33"/>
      <c r="DY139" s="268">
        <f>BJ140</f>
        <v>2639316000</v>
      </c>
      <c r="EA139" s="268">
        <f>BL139</f>
        <v>145891000</v>
      </c>
      <c r="EC139" s="268">
        <f>BN139</f>
        <v>144808000</v>
      </c>
    </row>
    <row r="140" spans="1:133" ht="13.5" customHeight="1">
      <c r="A140" s="79" t="s">
        <v>853</v>
      </c>
      <c r="B140" s="32"/>
      <c r="C140" s="32"/>
      <c r="D140" s="80">
        <v>622278</v>
      </c>
      <c r="E140" s="32"/>
      <c r="F140" s="80">
        <v>680527</v>
      </c>
      <c r="G140" s="32"/>
      <c r="H140" s="80">
        <v>700361.29499999993</v>
      </c>
      <c r="I140" s="32"/>
      <c r="J140" s="80">
        <v>646804.04257000005</v>
      </c>
      <c r="K140" s="32"/>
      <c r="L140" s="80">
        <v>677050.78810999996</v>
      </c>
      <c r="M140" s="32"/>
      <c r="N140" s="80">
        <v>752157.21960000007</v>
      </c>
      <c r="O140" s="32"/>
      <c r="P140" s="214">
        <v>1048360000</v>
      </c>
      <c r="Q140" s="32"/>
      <c r="R140" s="214">
        <v>987979000</v>
      </c>
      <c r="S140" s="32"/>
      <c r="T140" s="214">
        <v>1031357000</v>
      </c>
      <c r="U140" s="32"/>
      <c r="V140" s="214">
        <v>1138593000</v>
      </c>
      <c r="W140" s="32"/>
      <c r="X140" s="214">
        <v>885237000</v>
      </c>
      <c r="Y140" s="32"/>
      <c r="Z140" s="214">
        <v>810082000</v>
      </c>
      <c r="AA140" s="32"/>
      <c r="AB140" s="214">
        <v>872756000</v>
      </c>
      <c r="AC140" s="32"/>
      <c r="AD140" s="214">
        <f>[17]BS_PT!$S$57</f>
        <v>1111445000</v>
      </c>
      <c r="AE140" s="32"/>
      <c r="AF140" s="214">
        <v>1229131000</v>
      </c>
      <c r="AG140" s="32"/>
      <c r="AH140" s="214">
        <v>1408597000</v>
      </c>
      <c r="AI140" s="32"/>
      <c r="AJ140" s="214">
        <v>1423172000</v>
      </c>
      <c r="AK140" s="32"/>
      <c r="AL140" s="214">
        <v>1272861000</v>
      </c>
      <c r="AM140" s="32"/>
      <c r="AN140" s="214">
        <v>970354000</v>
      </c>
      <c r="AO140" s="32"/>
      <c r="AP140" s="214">
        <f>SUM(AP130:AP139)</f>
        <v>972534000</v>
      </c>
      <c r="AQ140" s="32"/>
      <c r="AR140" s="214">
        <f>SUM(AR130:AR139)</f>
        <v>1098826000</v>
      </c>
      <c r="AS140" s="32"/>
      <c r="AT140" s="214">
        <v>1147025000</v>
      </c>
      <c r="AU140" s="32"/>
      <c r="AV140" s="214">
        <f>SUM(AV130:AV139)</f>
        <v>1523668000</v>
      </c>
      <c r="AW140" s="32"/>
      <c r="AX140" s="214">
        <v>1741947000</v>
      </c>
      <c r="AY140" s="32"/>
      <c r="AZ140" s="340"/>
      <c r="BA140" s="32"/>
      <c r="BB140" s="214">
        <v>1700903000</v>
      </c>
      <c r="BC140" s="32"/>
      <c r="BD140" s="214">
        <v>2198728000</v>
      </c>
      <c r="BE140" s="32"/>
      <c r="BF140" s="214">
        <v>2452566000</v>
      </c>
      <c r="BG140" s="32"/>
      <c r="BH140" s="214">
        <v>1676957000</v>
      </c>
      <c r="BI140" s="32"/>
      <c r="BJ140" s="214">
        <v>2639316000</v>
      </c>
      <c r="BK140" s="308"/>
      <c r="BL140" s="214">
        <v>2023046000</v>
      </c>
      <c r="BM140" s="308"/>
      <c r="BN140" s="214">
        <v>2267738000</v>
      </c>
      <c r="BO140" s="308"/>
      <c r="BP140" s="79" t="s">
        <v>854</v>
      </c>
      <c r="BQ140" s="32"/>
      <c r="BR140" s="32"/>
      <c r="BS140" s="80">
        <v>622278</v>
      </c>
      <c r="BT140" s="32"/>
      <c r="BU140" s="80">
        <v>680527</v>
      </c>
      <c r="BV140" s="32"/>
      <c r="BW140" s="80">
        <v>700361.29499999993</v>
      </c>
      <c r="BX140" s="32"/>
      <c r="BY140" s="80">
        <v>646804.04257000005</v>
      </c>
      <c r="BZ140" s="32"/>
      <c r="CA140" s="80">
        <v>677050.78810999996</v>
      </c>
      <c r="CB140" s="32"/>
      <c r="CC140" s="80">
        <v>752157.21960000007</v>
      </c>
      <c r="CD140" s="32"/>
      <c r="CE140" s="214">
        <v>1048360000</v>
      </c>
      <c r="CF140" s="32"/>
      <c r="CG140" s="214">
        <v>987979000</v>
      </c>
      <c r="CH140" s="32"/>
      <c r="CI140" s="214">
        <f>T140</f>
        <v>1031357000</v>
      </c>
      <c r="CJ140" s="32"/>
      <c r="CK140" s="214">
        <f>V140</f>
        <v>1138593000</v>
      </c>
      <c r="CL140" s="32"/>
      <c r="CM140" s="214">
        <f>X140</f>
        <v>885237000</v>
      </c>
      <c r="CN140" s="32"/>
      <c r="CO140" s="214">
        <f>Z140</f>
        <v>810082000</v>
      </c>
      <c r="CP140" s="32"/>
      <c r="CQ140" s="214">
        <f>AB140</f>
        <v>872756000</v>
      </c>
      <c r="CR140" s="32"/>
      <c r="CS140" s="214">
        <f>AD140</f>
        <v>1111445000</v>
      </c>
      <c r="CT140" s="32"/>
      <c r="CU140" s="214">
        <f>AF140</f>
        <v>1229131000</v>
      </c>
      <c r="CV140" s="32"/>
      <c r="CW140" s="214">
        <f>AH140</f>
        <v>1408597000</v>
      </c>
      <c r="CX140" s="32"/>
      <c r="CY140" s="214">
        <f>AJ140</f>
        <v>1423172000</v>
      </c>
      <c r="CZ140" s="32"/>
      <c r="DA140" s="214">
        <f>AL140</f>
        <v>1272861000</v>
      </c>
      <c r="DB140" s="32"/>
      <c r="DC140" s="214">
        <f>AN140</f>
        <v>970354000</v>
      </c>
      <c r="DD140" s="32"/>
      <c r="DE140" s="214">
        <f>AP140</f>
        <v>972534000</v>
      </c>
      <c r="DF140" s="32"/>
      <c r="DG140" s="214">
        <f>+AR140</f>
        <v>1098826000</v>
      </c>
      <c r="DH140" s="32"/>
      <c r="DI140" s="214">
        <f>+AT140</f>
        <v>1147025000</v>
      </c>
      <c r="DJ140" s="32"/>
      <c r="DK140" s="214">
        <f>+AV140</f>
        <v>1523668000</v>
      </c>
      <c r="DL140" s="32"/>
      <c r="DM140" s="214">
        <f>+AX140</f>
        <v>1741947000</v>
      </c>
      <c r="DN140" s="32"/>
      <c r="DO140" s="340"/>
      <c r="DP140" s="32"/>
      <c r="DQ140" s="214">
        <f>+BB140</f>
        <v>1700903000</v>
      </c>
      <c r="DR140" s="32"/>
      <c r="DS140" s="214">
        <f>+BD140</f>
        <v>2198728000</v>
      </c>
      <c r="DT140" s="32"/>
      <c r="DU140" s="214">
        <f>+BF140</f>
        <v>2452566000</v>
      </c>
      <c r="DV140" s="32"/>
      <c r="DW140" s="214">
        <f>+BH140</f>
        <v>1676957000</v>
      </c>
      <c r="DX140" s="32"/>
      <c r="DY140" s="214">
        <f>+BJ140</f>
        <v>2639316000</v>
      </c>
      <c r="EA140" s="214">
        <f>BL140</f>
        <v>2023046000</v>
      </c>
      <c r="EC140" s="214">
        <f>BN140</f>
        <v>2267738000</v>
      </c>
    </row>
    <row r="141" spans="1:133" ht="13.5" customHeight="1">
      <c r="A141" s="91"/>
      <c r="B141" s="143"/>
      <c r="C141" s="143"/>
      <c r="D141" s="143">
        <v>0</v>
      </c>
      <c r="E141" s="143"/>
      <c r="F141" s="143"/>
      <c r="G141" s="143"/>
      <c r="H141" s="143"/>
      <c r="I141" s="143"/>
      <c r="J141" s="143"/>
      <c r="K141" s="143"/>
      <c r="L141" s="143"/>
      <c r="M141" s="143"/>
      <c r="N141" s="143"/>
      <c r="O141" s="143"/>
      <c r="P141" s="91"/>
      <c r="Q141" s="143"/>
      <c r="R141" s="91"/>
      <c r="S141" s="143"/>
      <c r="T141" s="91"/>
      <c r="U141" s="143"/>
      <c r="V141" s="91"/>
      <c r="W141" s="143"/>
      <c r="X141" s="91"/>
      <c r="Y141" s="143"/>
      <c r="Z141" s="91"/>
      <c r="AA141" s="143"/>
      <c r="AB141" s="91"/>
      <c r="AC141" s="143"/>
      <c r="AD141" s="91"/>
      <c r="AE141" s="143"/>
      <c r="AF141" s="91"/>
      <c r="AG141" s="143"/>
      <c r="AH141" s="91"/>
      <c r="AI141" s="143"/>
      <c r="AJ141" s="91"/>
      <c r="AK141" s="143"/>
      <c r="AL141" s="91"/>
      <c r="AM141" s="143"/>
      <c r="AN141" s="91"/>
      <c r="AO141" s="143"/>
      <c r="AP141" s="91"/>
      <c r="AQ141" s="143"/>
      <c r="AR141" s="91"/>
      <c r="AS141" s="143"/>
      <c r="AT141" s="91"/>
      <c r="AU141" s="143"/>
      <c r="AV141" s="91"/>
      <c r="AW141" s="143"/>
      <c r="AX141" s="91"/>
      <c r="AY141" s="143"/>
      <c r="AZ141" s="341"/>
      <c r="BA141" s="143"/>
      <c r="BB141" s="91"/>
      <c r="BC141" s="143"/>
      <c r="BD141" s="91"/>
      <c r="BE141" s="143"/>
      <c r="BF141" s="91"/>
      <c r="BG141" s="143"/>
      <c r="BH141" s="91"/>
      <c r="BI141" s="143"/>
      <c r="BJ141" s="91"/>
      <c r="BK141" s="305"/>
      <c r="BL141" s="91"/>
      <c r="BM141" s="305"/>
      <c r="BN141" s="91"/>
      <c r="BO141" s="305"/>
      <c r="BP141" s="91"/>
      <c r="BQ141" s="143"/>
      <c r="BR141" s="143"/>
      <c r="BS141" s="101"/>
      <c r="BT141" s="143"/>
      <c r="BU141" s="101"/>
      <c r="BV141" s="143"/>
      <c r="BW141" s="101"/>
      <c r="BX141" s="143"/>
      <c r="BY141" s="101">
        <v>0</v>
      </c>
      <c r="BZ141" s="143"/>
      <c r="CA141" s="101"/>
      <c r="CB141" s="143"/>
      <c r="CC141" s="101"/>
      <c r="CD141" s="143"/>
      <c r="CE141" s="91"/>
      <c r="CF141" s="143"/>
      <c r="CG141" s="91"/>
      <c r="CH141" s="143"/>
      <c r="CI141" s="91"/>
      <c r="CJ141" s="143"/>
      <c r="CK141" s="91"/>
      <c r="CL141" s="143"/>
      <c r="CM141" s="91"/>
      <c r="CN141" s="143"/>
      <c r="CO141" s="91"/>
      <c r="CP141" s="143"/>
      <c r="CQ141" s="91"/>
      <c r="CR141" s="143"/>
      <c r="CS141" s="91"/>
      <c r="CT141" s="143"/>
      <c r="CU141" s="91"/>
      <c r="CV141" s="143"/>
      <c r="CW141" s="91"/>
      <c r="CX141" s="143"/>
      <c r="CY141" s="91"/>
      <c r="CZ141" s="143"/>
      <c r="DA141" s="91"/>
      <c r="DB141" s="143"/>
      <c r="DC141" s="91"/>
      <c r="DD141" s="143"/>
      <c r="DE141" s="91"/>
      <c r="DF141" s="143"/>
      <c r="DG141" s="91"/>
      <c r="DH141" s="143"/>
      <c r="DI141" s="91"/>
      <c r="DJ141" s="143"/>
      <c r="DK141" s="91"/>
      <c r="DL141" s="143"/>
      <c r="DM141" s="91"/>
      <c r="DN141" s="143"/>
      <c r="DO141" s="341"/>
      <c r="DP141" s="143"/>
      <c r="DQ141" s="91"/>
      <c r="DR141" s="143"/>
      <c r="DS141" s="91"/>
      <c r="DT141" s="521"/>
      <c r="DU141" s="91"/>
      <c r="DV141" s="521"/>
      <c r="DW141" s="91"/>
      <c r="DX141" s="521"/>
      <c r="DY141" s="91"/>
      <c r="EA141" s="91"/>
      <c r="EC141" s="91"/>
    </row>
    <row r="142" spans="1:133" ht="5.25" customHeight="1">
      <c r="A142" s="13"/>
      <c r="B142" s="13"/>
      <c r="C142" s="13"/>
      <c r="D142" s="65"/>
      <c r="E142" s="13"/>
      <c r="F142" s="65"/>
      <c r="G142" s="13"/>
      <c r="H142" s="65"/>
      <c r="I142" s="13"/>
      <c r="J142" s="65"/>
      <c r="K142" s="13"/>
      <c r="L142" s="65"/>
      <c r="M142" s="13"/>
      <c r="N142" s="65"/>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342"/>
      <c r="BA142" s="13"/>
      <c r="BB142" s="13"/>
      <c r="BC142" s="13"/>
      <c r="BD142" s="13"/>
      <c r="BE142" s="13"/>
      <c r="BF142" s="13"/>
      <c r="BG142" s="13"/>
      <c r="BH142" s="13"/>
      <c r="BI142" s="13"/>
      <c r="BJ142" s="13"/>
      <c r="BK142" s="13"/>
      <c r="BL142" s="13"/>
      <c r="BM142" s="13"/>
      <c r="BN142" s="13"/>
      <c r="BO142" s="13"/>
      <c r="BP142" s="13"/>
      <c r="BQ142" s="13"/>
      <c r="BR142" s="13"/>
      <c r="BS142" s="65"/>
      <c r="BT142" s="13"/>
      <c r="BU142" s="65"/>
      <c r="BV142" s="13"/>
      <c r="BW142" s="65"/>
      <c r="BX142" s="13"/>
      <c r="BY142" s="65"/>
      <c r="BZ142" s="13"/>
      <c r="CA142" s="65"/>
      <c r="CB142" s="13"/>
      <c r="CC142" s="65"/>
      <c r="CD142" s="13"/>
      <c r="CE142" s="13"/>
      <c r="CF142" s="13"/>
      <c r="CG142" s="13"/>
      <c r="CH142" s="13"/>
      <c r="CI142" s="13"/>
      <c r="CJ142" s="13"/>
      <c r="CK142" s="13"/>
      <c r="CL142" s="13"/>
      <c r="CM142" s="13"/>
      <c r="CN142" s="13"/>
      <c r="CO142" s="13"/>
      <c r="CP142" s="13"/>
      <c r="CQ142" s="13"/>
      <c r="CR142" s="13"/>
      <c r="CS142" s="13"/>
      <c r="CT142" s="13"/>
      <c r="CU142" s="13"/>
      <c r="CV142" s="13"/>
      <c r="CW142" s="13"/>
      <c r="CX142" s="13"/>
      <c r="CY142" s="13"/>
      <c r="CZ142" s="13"/>
      <c r="DA142" s="13"/>
      <c r="DB142" s="13"/>
      <c r="DC142" s="13"/>
      <c r="DD142" s="13"/>
      <c r="DE142" s="13"/>
      <c r="DF142" s="13"/>
      <c r="DG142" s="13"/>
      <c r="DH142" s="13"/>
      <c r="DI142" s="13"/>
      <c r="DJ142" s="13"/>
      <c r="DK142" s="13"/>
      <c r="DL142" s="13"/>
      <c r="DM142" s="13"/>
      <c r="DN142" s="13"/>
      <c r="DO142" s="342"/>
      <c r="DP142" s="13"/>
      <c r="DQ142" s="13"/>
      <c r="DR142" s="13"/>
      <c r="DS142" s="13"/>
      <c r="DT142" s="13"/>
      <c r="DU142" s="13"/>
      <c r="DV142" s="13"/>
      <c r="DW142" s="13"/>
      <c r="DX142" s="13"/>
      <c r="DY142" s="13"/>
      <c r="EA142" s="13"/>
      <c r="EC142" s="13"/>
    </row>
    <row r="143" spans="1:133" ht="6" customHeight="1">
      <c r="A143" s="13"/>
      <c r="B143" s="13"/>
      <c r="C143" s="13"/>
      <c r="D143" s="65"/>
      <c r="E143" s="13"/>
      <c r="F143" s="65"/>
      <c r="G143" s="13"/>
      <c r="H143" s="65"/>
      <c r="I143" s="13"/>
      <c r="J143" s="65"/>
      <c r="K143" s="13"/>
      <c r="L143" s="65"/>
      <c r="M143" s="13"/>
      <c r="N143" s="65"/>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342"/>
      <c r="BA143" s="13"/>
      <c r="BB143" s="13"/>
      <c r="BC143" s="13"/>
      <c r="BD143" s="13"/>
      <c r="BE143" s="13"/>
      <c r="BF143" s="13"/>
      <c r="BG143" s="13"/>
      <c r="BH143" s="13"/>
      <c r="BI143" s="13"/>
      <c r="BJ143" s="13"/>
      <c r="BK143" s="13"/>
      <c r="BL143" s="13"/>
      <c r="BM143" s="13"/>
      <c r="BN143" s="13"/>
      <c r="BO143" s="13"/>
      <c r="BP143" s="13"/>
      <c r="BQ143" s="13"/>
      <c r="BR143" s="13"/>
      <c r="BS143" s="65"/>
      <c r="BT143" s="13"/>
      <c r="BU143" s="65"/>
      <c r="BV143" s="13"/>
      <c r="BW143" s="65"/>
      <c r="BX143" s="13"/>
      <c r="BY143" s="65"/>
      <c r="BZ143" s="13"/>
      <c r="CA143" s="65"/>
      <c r="CB143" s="13"/>
      <c r="CC143" s="65"/>
      <c r="CD143" s="13"/>
      <c r="CE143" s="13"/>
      <c r="CF143" s="13"/>
      <c r="CG143" s="13"/>
      <c r="CH143" s="13"/>
      <c r="CI143" s="13"/>
      <c r="CJ143" s="13"/>
      <c r="CK143" s="13"/>
      <c r="CL143" s="13"/>
      <c r="CM143" s="13"/>
      <c r="CN143" s="13"/>
      <c r="CO143" s="13"/>
      <c r="CP143" s="13"/>
      <c r="CQ143" s="13"/>
      <c r="CR143" s="13"/>
      <c r="CS143" s="13"/>
      <c r="CT143" s="13"/>
      <c r="CU143" s="13"/>
      <c r="CV143" s="13"/>
      <c r="CW143" s="13"/>
      <c r="CX143" s="13"/>
      <c r="CY143" s="13"/>
      <c r="CZ143" s="13"/>
      <c r="DA143" s="13"/>
      <c r="DB143" s="13"/>
      <c r="DC143" s="13"/>
      <c r="DD143" s="13"/>
      <c r="DE143" s="13"/>
      <c r="DF143" s="13"/>
      <c r="DG143" s="13"/>
      <c r="DH143" s="13"/>
      <c r="DI143" s="13"/>
      <c r="DJ143" s="13"/>
      <c r="DK143" s="13"/>
      <c r="DL143" s="13"/>
      <c r="DM143" s="13"/>
      <c r="DN143" s="13"/>
      <c r="DO143" s="342"/>
      <c r="DP143" s="13"/>
      <c r="DQ143" s="13"/>
      <c r="DR143" s="13"/>
      <c r="DS143" s="13"/>
      <c r="DT143" s="13"/>
      <c r="DU143" s="13"/>
      <c r="DV143" s="13"/>
      <c r="DW143" s="13"/>
      <c r="DX143" s="13"/>
      <c r="DY143" s="13"/>
      <c r="EA143" s="13"/>
      <c r="EC143" s="13"/>
    </row>
    <row r="144" spans="1:133" ht="13.5" customHeight="1">
      <c r="A144" s="81" t="s">
        <v>589</v>
      </c>
      <c r="B144" s="34"/>
      <c r="C144" s="34"/>
      <c r="D144" s="98">
        <v>355045</v>
      </c>
      <c r="E144" s="34"/>
      <c r="F144" s="98">
        <v>392737</v>
      </c>
      <c r="G144" s="34"/>
      <c r="H144" s="98">
        <v>396706.28499999997</v>
      </c>
      <c r="I144" s="34"/>
      <c r="J144" s="98">
        <v>409780.52047000005</v>
      </c>
      <c r="K144" s="34"/>
      <c r="L144" s="98">
        <v>410465.03513999999</v>
      </c>
      <c r="M144" s="34"/>
      <c r="N144" s="98">
        <v>402346.26581000001</v>
      </c>
      <c r="O144" s="34"/>
      <c r="P144" s="215">
        <v>429827000</v>
      </c>
      <c r="Q144" s="34"/>
      <c r="R144" s="215">
        <v>414556901.13999999</v>
      </c>
      <c r="S144" s="34"/>
      <c r="T144" s="215">
        <v>579531000</v>
      </c>
      <c r="U144" s="34"/>
      <c r="V144" s="215">
        <v>949904000</v>
      </c>
      <c r="W144" s="34"/>
      <c r="X144" s="215">
        <v>964038000</v>
      </c>
      <c r="Y144" s="34"/>
      <c r="Z144" s="215">
        <v>922669000</v>
      </c>
      <c r="AA144" s="34"/>
      <c r="AB144" s="215">
        <v>962673000</v>
      </c>
      <c r="AC144" s="34"/>
      <c r="AD144" s="215">
        <f>[17]BS_PT!$S$58</f>
        <v>549586000</v>
      </c>
      <c r="AE144" s="34"/>
      <c r="AF144" s="215">
        <v>579791000</v>
      </c>
      <c r="AG144" s="34"/>
      <c r="AH144" s="215">
        <v>614073000</v>
      </c>
      <c r="AI144" s="34"/>
      <c r="AJ144" s="215">
        <v>520480000</v>
      </c>
      <c r="AK144" s="34"/>
      <c r="AL144" s="215">
        <v>49684000</v>
      </c>
      <c r="AM144" s="34"/>
      <c r="AN144" s="215">
        <v>411932000</v>
      </c>
      <c r="AO144" s="34"/>
      <c r="AP144" s="215">
        <v>420289000</v>
      </c>
      <c r="AQ144" s="34"/>
      <c r="AR144" s="215">
        <v>410133000</v>
      </c>
      <c r="AS144" s="34"/>
      <c r="AT144" s="215">
        <v>385281000</v>
      </c>
      <c r="AU144" s="34"/>
      <c r="AV144" s="215">
        <v>400439000</v>
      </c>
      <c r="AW144" s="34"/>
      <c r="AX144" s="215">
        <v>391387000</v>
      </c>
      <c r="AY144" s="34"/>
      <c r="AZ144" s="337"/>
      <c r="BA144" s="34"/>
      <c r="BB144" s="215">
        <v>435194000</v>
      </c>
      <c r="BC144" s="34"/>
      <c r="BD144" s="215">
        <v>42184000</v>
      </c>
      <c r="BE144" s="34"/>
      <c r="BF144" s="215">
        <v>41349000</v>
      </c>
      <c r="BG144" s="34"/>
      <c r="BH144" s="215">
        <v>40875000</v>
      </c>
      <c r="BI144" s="34"/>
      <c r="BJ144" s="215">
        <v>40095000</v>
      </c>
      <c r="BK144" s="520"/>
      <c r="BL144" s="215">
        <v>39312000</v>
      </c>
      <c r="BM144" s="520"/>
      <c r="BN144" s="215">
        <v>38526000</v>
      </c>
      <c r="BO144" s="520"/>
      <c r="BP144" s="81" t="s">
        <v>590</v>
      </c>
      <c r="BQ144" s="34"/>
      <c r="BR144" s="34"/>
      <c r="BS144" s="98">
        <v>355045</v>
      </c>
      <c r="BT144" s="34"/>
      <c r="BU144" s="98">
        <v>392737</v>
      </c>
      <c r="BV144" s="34"/>
      <c r="BW144" s="98">
        <v>396706.28499999997</v>
      </c>
      <c r="BX144" s="34"/>
      <c r="BY144" s="98">
        <v>409780.52047000005</v>
      </c>
      <c r="BZ144" s="34"/>
      <c r="CA144" s="98">
        <v>410465.03513999999</v>
      </c>
      <c r="CB144" s="34"/>
      <c r="CC144" s="98">
        <v>402346.26581000001</v>
      </c>
      <c r="CD144" s="34"/>
      <c r="CE144" s="215">
        <v>429827000</v>
      </c>
      <c r="CF144" s="34"/>
      <c r="CG144" s="215">
        <v>414556901.13999999</v>
      </c>
      <c r="CH144" s="34"/>
      <c r="CI144" s="215">
        <f>T144</f>
        <v>579531000</v>
      </c>
      <c r="CJ144" s="34"/>
      <c r="CK144" s="215">
        <f>V144</f>
        <v>949904000</v>
      </c>
      <c r="CL144" s="34"/>
      <c r="CM144" s="215">
        <f>X144</f>
        <v>964038000</v>
      </c>
      <c r="CN144" s="34"/>
      <c r="CO144" s="215">
        <f>Z144</f>
        <v>922669000</v>
      </c>
      <c r="CP144" s="34"/>
      <c r="CQ144" s="215">
        <f>AB144</f>
        <v>962673000</v>
      </c>
      <c r="CR144" s="34"/>
      <c r="CS144" s="215">
        <f>AD144</f>
        <v>549586000</v>
      </c>
      <c r="CT144" s="34"/>
      <c r="CU144" s="215">
        <f>AF144</f>
        <v>579791000</v>
      </c>
      <c r="CV144" s="34"/>
      <c r="CW144" s="215">
        <f>AH144</f>
        <v>614073000</v>
      </c>
      <c r="CX144" s="34"/>
      <c r="CY144" s="215">
        <f>AJ144</f>
        <v>520480000</v>
      </c>
      <c r="CZ144" s="34"/>
      <c r="DA144" s="215">
        <f>AL144</f>
        <v>49684000</v>
      </c>
      <c r="DB144" s="34"/>
      <c r="DC144" s="215">
        <f>AN144</f>
        <v>411932000</v>
      </c>
      <c r="DD144" s="34"/>
      <c r="DE144" s="215">
        <f>AP144</f>
        <v>420289000</v>
      </c>
      <c r="DF144" s="34"/>
      <c r="DG144" s="215">
        <f>+AR144</f>
        <v>410133000</v>
      </c>
      <c r="DH144" s="34"/>
      <c r="DI144" s="215">
        <f>+AT144</f>
        <v>385281000</v>
      </c>
      <c r="DJ144" s="34"/>
      <c r="DK144" s="215">
        <f>+AV144</f>
        <v>400439000</v>
      </c>
      <c r="DL144" s="34"/>
      <c r="DM144" s="215">
        <f>+AX144</f>
        <v>391387000</v>
      </c>
      <c r="DN144" s="34"/>
      <c r="DO144" s="337"/>
      <c r="DP144" s="34"/>
      <c r="DQ144" s="215">
        <f>+BB144</f>
        <v>435194000</v>
      </c>
      <c r="DR144" s="34"/>
      <c r="DS144" s="215">
        <f>+BD144</f>
        <v>42184000</v>
      </c>
      <c r="DT144" s="34"/>
      <c r="DU144" s="215">
        <f>+BF144</f>
        <v>41349000</v>
      </c>
      <c r="DV144" s="34"/>
      <c r="DW144" s="215">
        <f>+BH144</f>
        <v>40875000</v>
      </c>
      <c r="DX144" s="34"/>
      <c r="DY144" s="215">
        <f>BJ144</f>
        <v>40095000</v>
      </c>
      <c r="EA144" s="215">
        <f>BL144</f>
        <v>39312000</v>
      </c>
      <c r="EC144" s="215">
        <f>BN144</f>
        <v>38526000</v>
      </c>
    </row>
    <row r="145" spans="1:133" ht="13.5" customHeight="1">
      <c r="A145" s="265" t="s">
        <v>844</v>
      </c>
      <c r="B145" s="33"/>
      <c r="C145" s="33"/>
      <c r="D145" s="266">
        <v>2265076</v>
      </c>
      <c r="E145" s="33"/>
      <c r="F145" s="266">
        <v>2288927</v>
      </c>
      <c r="G145" s="33"/>
      <c r="H145" s="266">
        <v>2834216.1090000002</v>
      </c>
      <c r="I145" s="33"/>
      <c r="J145" s="267">
        <v>2461895.17777</v>
      </c>
      <c r="K145" s="33"/>
      <c r="L145" s="267">
        <v>2701190.5514099998</v>
      </c>
      <c r="M145" s="33"/>
      <c r="N145" s="267">
        <v>3774996.2272700001</v>
      </c>
      <c r="O145" s="33"/>
      <c r="P145" s="268">
        <v>3496979000</v>
      </c>
      <c r="Q145" s="33"/>
      <c r="R145" s="268">
        <v>4158832336.9299998</v>
      </c>
      <c r="S145" s="33"/>
      <c r="T145" s="268">
        <v>4499056000</v>
      </c>
      <c r="U145" s="33"/>
      <c r="V145" s="268">
        <v>4933448000</v>
      </c>
      <c r="W145" s="33"/>
      <c r="X145" s="268">
        <v>4986140000</v>
      </c>
      <c r="Y145" s="33"/>
      <c r="Z145" s="268">
        <v>4857916000</v>
      </c>
      <c r="AA145" s="33"/>
      <c r="AB145" s="268">
        <v>4932262000</v>
      </c>
      <c r="AC145" s="33"/>
      <c r="AD145" s="268">
        <f>[17]BS_PT!$S$59</f>
        <v>5334721000</v>
      </c>
      <c r="AE145" s="33"/>
      <c r="AF145" s="268">
        <v>5454759000</v>
      </c>
      <c r="AG145" s="33"/>
      <c r="AH145" s="268">
        <v>5225510000</v>
      </c>
      <c r="AI145" s="33"/>
      <c r="AJ145" s="268">
        <v>6124026000</v>
      </c>
      <c r="AK145" s="33"/>
      <c r="AL145" s="268">
        <v>7552503000</v>
      </c>
      <c r="AM145" s="33"/>
      <c r="AN145" s="268">
        <v>7347104000</v>
      </c>
      <c r="AO145" s="33"/>
      <c r="AP145" s="268">
        <v>7094889000</v>
      </c>
      <c r="AQ145" s="33"/>
      <c r="AR145" s="268">
        <v>8130706000</v>
      </c>
      <c r="AS145" s="33"/>
      <c r="AT145" s="268">
        <v>8220391000</v>
      </c>
      <c r="AU145" s="33"/>
      <c r="AV145" s="268">
        <v>8499588000</v>
      </c>
      <c r="AW145" s="33"/>
      <c r="AX145" s="268">
        <v>8154649000</v>
      </c>
      <c r="AY145" s="33"/>
      <c r="AZ145" s="338"/>
      <c r="BA145" s="33"/>
      <c r="BB145" s="268">
        <v>8315286000</v>
      </c>
      <c r="BC145" s="33"/>
      <c r="BD145" s="268">
        <v>8359047000</v>
      </c>
      <c r="BE145" s="33"/>
      <c r="BF145" s="268">
        <v>8275007000</v>
      </c>
      <c r="BG145" s="33"/>
      <c r="BH145" s="268">
        <v>9212195000</v>
      </c>
      <c r="BI145" s="33"/>
      <c r="BJ145" s="268">
        <v>8412912000</v>
      </c>
      <c r="BK145" s="520"/>
      <c r="BL145" s="268">
        <v>9215755000</v>
      </c>
      <c r="BM145" s="520"/>
      <c r="BN145" s="268">
        <v>9594960000</v>
      </c>
      <c r="BO145" s="520"/>
      <c r="BP145" s="265" t="s">
        <v>604</v>
      </c>
      <c r="BQ145" s="33"/>
      <c r="BR145" s="33"/>
      <c r="BS145" s="266">
        <v>2265076</v>
      </c>
      <c r="BT145" s="33"/>
      <c r="BU145" s="266">
        <v>2288927</v>
      </c>
      <c r="BV145" s="33"/>
      <c r="BW145" s="266">
        <v>2834216.1090000002</v>
      </c>
      <c r="BX145" s="33"/>
      <c r="BY145" s="266">
        <v>2461895.17777</v>
      </c>
      <c r="BZ145" s="33"/>
      <c r="CA145" s="266">
        <v>2701190.5514099998</v>
      </c>
      <c r="CB145" s="33"/>
      <c r="CC145" s="266">
        <v>3774996.2272700001</v>
      </c>
      <c r="CD145" s="33"/>
      <c r="CE145" s="268">
        <v>3496979000</v>
      </c>
      <c r="CF145" s="33"/>
      <c r="CG145" s="268">
        <v>4158832336.9299998</v>
      </c>
      <c r="CH145" s="33"/>
      <c r="CI145" s="268">
        <f>T145</f>
        <v>4499056000</v>
      </c>
      <c r="CJ145" s="33"/>
      <c r="CK145" s="268">
        <f>V145</f>
        <v>4933448000</v>
      </c>
      <c r="CL145" s="33"/>
      <c r="CM145" s="268">
        <f>X145</f>
        <v>4986140000</v>
      </c>
      <c r="CN145" s="33"/>
      <c r="CO145" s="268">
        <f>Z145</f>
        <v>4857916000</v>
      </c>
      <c r="CP145" s="33"/>
      <c r="CQ145" s="268">
        <f>AB145</f>
        <v>4932262000</v>
      </c>
      <c r="CR145" s="33"/>
      <c r="CS145" s="268">
        <f>AD145</f>
        <v>5334721000</v>
      </c>
      <c r="CT145" s="33"/>
      <c r="CU145" s="268">
        <f>AF145</f>
        <v>5454759000</v>
      </c>
      <c r="CV145" s="33"/>
      <c r="CW145" s="268">
        <f>AH145</f>
        <v>5225510000</v>
      </c>
      <c r="CX145" s="33"/>
      <c r="CY145" s="268">
        <f>AJ145</f>
        <v>6124026000</v>
      </c>
      <c r="CZ145" s="33"/>
      <c r="DA145" s="268">
        <f>AL145</f>
        <v>7552503000</v>
      </c>
      <c r="DB145" s="33"/>
      <c r="DC145" s="268">
        <f>AN145</f>
        <v>7347104000</v>
      </c>
      <c r="DD145" s="33"/>
      <c r="DE145" s="268">
        <f>AP145</f>
        <v>7094889000</v>
      </c>
      <c r="DF145" s="33"/>
      <c r="DG145" s="268">
        <f>+AR145</f>
        <v>8130706000</v>
      </c>
      <c r="DH145" s="33"/>
      <c r="DI145" s="268">
        <f>+AT145</f>
        <v>8220391000</v>
      </c>
      <c r="DJ145" s="33"/>
      <c r="DK145" s="268">
        <f>+AV145</f>
        <v>8499588000</v>
      </c>
      <c r="DL145" s="33"/>
      <c r="DM145" s="268">
        <f>+AX145</f>
        <v>8154649000</v>
      </c>
      <c r="DN145" s="33"/>
      <c r="DO145" s="338"/>
      <c r="DP145" s="33"/>
      <c r="DQ145" s="268">
        <f>+BB145</f>
        <v>8315286000</v>
      </c>
      <c r="DR145" s="33"/>
      <c r="DS145" s="268">
        <f>+BD145</f>
        <v>8359047000</v>
      </c>
      <c r="DT145" s="33"/>
      <c r="DU145" s="268">
        <f>+BF145</f>
        <v>8275007000</v>
      </c>
      <c r="DV145" s="33"/>
      <c r="DW145" s="268">
        <f>+BH145</f>
        <v>9212195000</v>
      </c>
      <c r="DX145" s="33"/>
      <c r="DY145" s="268">
        <f>BJ145</f>
        <v>8412912000</v>
      </c>
      <c r="EA145" s="268">
        <f>BL145</f>
        <v>9215755000</v>
      </c>
      <c r="EC145" s="268">
        <f>BN145</f>
        <v>9594960000</v>
      </c>
    </row>
    <row r="146" spans="1:133" ht="13.5" customHeight="1">
      <c r="A146" s="81" t="s">
        <v>845</v>
      </c>
      <c r="B146" s="34"/>
      <c r="C146" s="34"/>
      <c r="D146" s="98"/>
      <c r="E146" s="34"/>
      <c r="F146" s="98"/>
      <c r="G146" s="34"/>
      <c r="H146" s="98"/>
      <c r="I146" s="34"/>
      <c r="J146" s="98"/>
      <c r="K146" s="34"/>
      <c r="L146" s="98">
        <v>0</v>
      </c>
      <c r="M146" s="34"/>
      <c r="N146" s="98">
        <v>0</v>
      </c>
      <c r="O146" s="34"/>
      <c r="P146" s="215">
        <v>0</v>
      </c>
      <c r="Q146" s="34"/>
      <c r="R146" s="215">
        <v>0</v>
      </c>
      <c r="S146" s="34"/>
      <c r="T146" s="215" t="s">
        <v>180</v>
      </c>
      <c r="U146" s="34"/>
      <c r="V146" s="215"/>
      <c r="W146" s="34"/>
      <c r="X146" s="215"/>
      <c r="Y146" s="34"/>
      <c r="Z146" s="215"/>
      <c r="AA146" s="34"/>
      <c r="AB146" s="215"/>
      <c r="AC146" s="34"/>
      <c r="AD146" s="215"/>
      <c r="AE146" s="34"/>
      <c r="AF146" s="215">
        <v>-1000</v>
      </c>
      <c r="AG146" s="34"/>
      <c r="AH146" s="215">
        <v>0</v>
      </c>
      <c r="AI146" s="34"/>
      <c r="AJ146" s="215"/>
      <c r="AK146" s="34"/>
      <c r="AL146" s="215">
        <v>0</v>
      </c>
      <c r="AM146" s="34"/>
      <c r="AN146" s="215">
        <v>0</v>
      </c>
      <c r="AO146" s="34"/>
      <c r="AP146" s="215">
        <v>0</v>
      </c>
      <c r="AQ146" s="34"/>
      <c r="AR146" s="215">
        <v>0</v>
      </c>
      <c r="AS146" s="34"/>
      <c r="AT146" s="215">
        <v>0</v>
      </c>
      <c r="AU146" s="34"/>
      <c r="AV146" s="215">
        <v>0</v>
      </c>
      <c r="AW146" s="34"/>
      <c r="AX146" s="215">
        <v>0</v>
      </c>
      <c r="AY146" s="34"/>
      <c r="AZ146" s="337"/>
      <c r="BA146" s="34"/>
      <c r="BB146" s="215"/>
      <c r="BC146" s="34"/>
      <c r="BD146" s="215"/>
      <c r="BE146" s="34"/>
      <c r="BF146" s="215"/>
      <c r="BG146" s="34"/>
      <c r="BH146" s="215">
        <v>0</v>
      </c>
      <c r="BI146" s="34"/>
      <c r="BJ146" s="215">
        <v>0</v>
      </c>
      <c r="BK146" s="520"/>
      <c r="BL146" s="215">
        <v>0</v>
      </c>
      <c r="BM146" s="520"/>
      <c r="BN146" s="215">
        <v>0</v>
      </c>
      <c r="BO146" s="520"/>
      <c r="BP146" s="81" t="s">
        <v>932</v>
      </c>
      <c r="BQ146" s="34"/>
      <c r="BR146" s="34"/>
      <c r="BS146" s="98"/>
      <c r="BT146" s="34"/>
      <c r="BU146" s="98"/>
      <c r="BV146" s="34"/>
      <c r="BW146" s="98"/>
      <c r="BX146" s="34"/>
      <c r="BY146" s="98">
        <v>0</v>
      </c>
      <c r="BZ146" s="34"/>
      <c r="CA146" s="98">
        <v>0</v>
      </c>
      <c r="CB146" s="34"/>
      <c r="CC146" s="98">
        <v>0</v>
      </c>
      <c r="CD146" s="34"/>
      <c r="CE146" s="215">
        <v>0</v>
      </c>
      <c r="CF146" s="34"/>
      <c r="CG146" s="215">
        <v>0</v>
      </c>
      <c r="CH146" s="34"/>
      <c r="CI146" s="215" t="str">
        <f>T146</f>
        <v>-</v>
      </c>
      <c r="CJ146" s="34"/>
      <c r="CK146" s="215">
        <f>V146</f>
        <v>0</v>
      </c>
      <c r="CL146" s="34"/>
      <c r="CM146" s="215">
        <f>X146</f>
        <v>0</v>
      </c>
      <c r="CN146" s="34"/>
      <c r="CO146" s="215">
        <f>Z146</f>
        <v>0</v>
      </c>
      <c r="CP146" s="34"/>
      <c r="CQ146" s="215">
        <f>AB146</f>
        <v>0</v>
      </c>
      <c r="CR146" s="34"/>
      <c r="CS146" s="215">
        <f>AD146</f>
        <v>0</v>
      </c>
      <c r="CT146" s="34"/>
      <c r="CU146" s="215">
        <f>AF146</f>
        <v>-1000</v>
      </c>
      <c r="CV146" s="34"/>
      <c r="CW146" s="215">
        <f>AH146</f>
        <v>0</v>
      </c>
      <c r="CX146" s="34"/>
      <c r="CY146" s="215">
        <f>AJ146</f>
        <v>0</v>
      </c>
      <c r="CZ146" s="34"/>
      <c r="DA146" s="215">
        <f>AL146</f>
        <v>0</v>
      </c>
      <c r="DB146" s="34"/>
      <c r="DC146" s="215">
        <f>AN146</f>
        <v>0</v>
      </c>
      <c r="DD146" s="34"/>
      <c r="DE146" s="215">
        <f>AP146</f>
        <v>0</v>
      </c>
      <c r="DF146" s="34"/>
      <c r="DG146" s="215">
        <f>+AR146</f>
        <v>0</v>
      </c>
      <c r="DH146" s="34"/>
      <c r="DI146" s="215">
        <f>+AT146</f>
        <v>0</v>
      </c>
      <c r="DJ146" s="34"/>
      <c r="DK146" s="215">
        <f>+AV146</f>
        <v>0</v>
      </c>
      <c r="DL146" s="34"/>
      <c r="DM146" s="215">
        <f>+AX146</f>
        <v>0</v>
      </c>
      <c r="DN146" s="34"/>
      <c r="DO146" s="337"/>
      <c r="DP146" s="34"/>
      <c r="DQ146" s="215">
        <f>+BB146</f>
        <v>0</v>
      </c>
      <c r="DR146" s="34"/>
      <c r="DS146" s="215">
        <f>+BD146</f>
        <v>0</v>
      </c>
      <c r="DT146" s="34"/>
      <c r="DU146" s="215">
        <f>+BF146</f>
        <v>0</v>
      </c>
      <c r="DV146" s="34"/>
      <c r="DW146" s="215">
        <f>+BH146</f>
        <v>0</v>
      </c>
      <c r="DX146" s="34"/>
      <c r="DY146" s="215">
        <f>BJ146</f>
        <v>0</v>
      </c>
      <c r="EA146" s="215">
        <f>BL146</f>
        <v>0</v>
      </c>
      <c r="EC146" s="215">
        <f>BN146</f>
        <v>0</v>
      </c>
    </row>
    <row r="147" spans="1:133" ht="13.5" customHeight="1">
      <c r="A147" s="265" t="s">
        <v>825</v>
      </c>
      <c r="B147" s="33"/>
      <c r="C147" s="33"/>
      <c r="D147" s="266">
        <v>35096</v>
      </c>
      <c r="E147" s="33"/>
      <c r="F147" s="266">
        <v>0</v>
      </c>
      <c r="G147" s="33"/>
      <c r="H147" s="266">
        <v>0</v>
      </c>
      <c r="I147" s="33"/>
      <c r="J147" s="267">
        <v>0</v>
      </c>
      <c r="K147" s="33"/>
      <c r="L147" s="267">
        <v>0</v>
      </c>
      <c r="M147" s="33"/>
      <c r="N147" s="267">
        <v>0</v>
      </c>
      <c r="O147" s="33"/>
      <c r="P147" s="268">
        <v>3096000</v>
      </c>
      <c r="Q147" s="33"/>
      <c r="R147" s="268">
        <v>1271162.57</v>
      </c>
      <c r="S147" s="33"/>
      <c r="T147" s="268">
        <v>21019000</v>
      </c>
      <c r="U147" s="33"/>
      <c r="V147" s="268">
        <v>26210000</v>
      </c>
      <c r="W147" s="33"/>
      <c r="X147" s="268">
        <v>26501000</v>
      </c>
      <c r="Y147" s="33"/>
      <c r="Z147" s="268">
        <v>47061000</v>
      </c>
      <c r="AA147" s="33"/>
      <c r="AB147" s="268">
        <v>34503000</v>
      </c>
      <c r="AC147" s="33"/>
      <c r="AD147" s="268">
        <f>[17]BS_PT!$S$61</f>
        <v>36219000</v>
      </c>
      <c r="AE147" s="33"/>
      <c r="AF147" s="268">
        <v>30598000</v>
      </c>
      <c r="AG147" s="33"/>
      <c r="AH147" s="268">
        <v>33679000</v>
      </c>
      <c r="AI147" s="33"/>
      <c r="AJ147" s="268">
        <v>37967000</v>
      </c>
      <c r="AK147" s="33"/>
      <c r="AL147" s="268">
        <v>47343000</v>
      </c>
      <c r="AM147" s="33"/>
      <c r="AN147" s="268">
        <v>34359000</v>
      </c>
      <c r="AO147" s="33"/>
      <c r="AP147" s="268">
        <v>46237000</v>
      </c>
      <c r="AQ147" s="33"/>
      <c r="AR147" s="268">
        <v>56118000</v>
      </c>
      <c r="AS147" s="33"/>
      <c r="AT147" s="268">
        <v>119304000</v>
      </c>
      <c r="AU147" s="33"/>
      <c r="AV147" s="268">
        <v>94908000</v>
      </c>
      <c r="AW147" s="33"/>
      <c r="AX147" s="268">
        <v>135578000</v>
      </c>
      <c r="AY147" s="33"/>
      <c r="AZ147" s="338"/>
      <c r="BA147" s="33"/>
      <c r="BB147" s="268">
        <v>113179000</v>
      </c>
      <c r="BC147" s="33"/>
      <c r="BD147" s="268">
        <v>100610000</v>
      </c>
      <c r="BE147" s="33"/>
      <c r="BF147" s="268">
        <v>95129000</v>
      </c>
      <c r="BG147" s="33"/>
      <c r="BH147" s="268">
        <v>108451000</v>
      </c>
      <c r="BI147" s="33"/>
      <c r="BJ147" s="268">
        <v>116865000</v>
      </c>
      <c r="BK147" s="520"/>
      <c r="BL147" s="268">
        <v>137212000</v>
      </c>
      <c r="BM147" s="520"/>
      <c r="BN147" s="268">
        <v>179282000</v>
      </c>
      <c r="BO147" s="520"/>
      <c r="BP147" s="265" t="s">
        <v>600</v>
      </c>
      <c r="BQ147" s="33"/>
      <c r="BR147" s="33"/>
      <c r="BS147" s="266">
        <v>35096</v>
      </c>
      <c r="BT147" s="33"/>
      <c r="BU147" s="266">
        <v>0</v>
      </c>
      <c r="BV147" s="33"/>
      <c r="BW147" s="266">
        <v>0</v>
      </c>
      <c r="BX147" s="33"/>
      <c r="BY147" s="266">
        <v>0</v>
      </c>
      <c r="BZ147" s="33"/>
      <c r="CA147" s="266">
        <v>0</v>
      </c>
      <c r="CB147" s="33"/>
      <c r="CC147" s="266">
        <v>0</v>
      </c>
      <c r="CD147" s="33"/>
      <c r="CE147" s="268">
        <v>3096000</v>
      </c>
      <c r="CF147" s="33"/>
      <c r="CG147" s="268">
        <v>1271162.57</v>
      </c>
      <c r="CH147" s="33"/>
      <c r="CI147" s="268">
        <f>T147</f>
        <v>21019000</v>
      </c>
      <c r="CJ147" s="33"/>
      <c r="CK147" s="268">
        <f>V147</f>
        <v>26210000</v>
      </c>
      <c r="CL147" s="33"/>
      <c r="CM147" s="268">
        <f>X147</f>
        <v>26501000</v>
      </c>
      <c r="CN147" s="33"/>
      <c r="CO147" s="268">
        <f>Z147</f>
        <v>47061000</v>
      </c>
      <c r="CP147" s="33"/>
      <c r="CQ147" s="268">
        <f>AB147</f>
        <v>34503000</v>
      </c>
      <c r="CR147" s="33"/>
      <c r="CS147" s="268">
        <f>AD147</f>
        <v>36219000</v>
      </c>
      <c r="CT147" s="33"/>
      <c r="CU147" s="268">
        <f>AF147</f>
        <v>30598000</v>
      </c>
      <c r="CV147" s="33"/>
      <c r="CW147" s="268">
        <f>AH147</f>
        <v>33679000</v>
      </c>
      <c r="CX147" s="33"/>
      <c r="CY147" s="268">
        <f>AJ147</f>
        <v>37967000</v>
      </c>
      <c r="CZ147" s="33"/>
      <c r="DA147" s="268">
        <f>AL147</f>
        <v>47343000</v>
      </c>
      <c r="DB147" s="33"/>
      <c r="DC147" s="268">
        <f>AN147</f>
        <v>34359000</v>
      </c>
      <c r="DD147" s="33"/>
      <c r="DE147" s="268">
        <f>AP147</f>
        <v>46237000</v>
      </c>
      <c r="DF147" s="33"/>
      <c r="DG147" s="268">
        <f>+AR147</f>
        <v>56118000</v>
      </c>
      <c r="DH147" s="33"/>
      <c r="DI147" s="268">
        <f>+AT147</f>
        <v>119304000</v>
      </c>
      <c r="DJ147" s="33"/>
      <c r="DK147" s="268">
        <f>+AV147</f>
        <v>94908000</v>
      </c>
      <c r="DL147" s="33"/>
      <c r="DM147" s="268">
        <f>+AX147</f>
        <v>135578000</v>
      </c>
      <c r="DN147" s="33"/>
      <c r="DO147" s="338"/>
      <c r="DP147" s="33"/>
      <c r="DQ147" s="268">
        <f>+BB147</f>
        <v>113179000</v>
      </c>
      <c r="DR147" s="33"/>
      <c r="DS147" s="268">
        <f>+BD147</f>
        <v>100610000</v>
      </c>
      <c r="DT147" s="33"/>
      <c r="DU147" s="268">
        <f>+BF147</f>
        <v>95129000</v>
      </c>
      <c r="DV147" s="33"/>
      <c r="DW147" s="268">
        <f>+BH147</f>
        <v>108451000</v>
      </c>
      <c r="DX147" s="33"/>
      <c r="DY147" s="268">
        <f>BJ147</f>
        <v>116865000</v>
      </c>
      <c r="EA147" s="268">
        <f>BL147</f>
        <v>137212000</v>
      </c>
      <c r="EC147" s="268">
        <f>BN147</f>
        <v>179282000</v>
      </c>
    </row>
    <row r="148" spans="1:133" ht="13.5" customHeight="1">
      <c r="A148" s="81" t="s">
        <v>855</v>
      </c>
      <c r="B148" s="34"/>
      <c r="C148" s="34"/>
      <c r="D148" s="98">
        <v>25301</v>
      </c>
      <c r="E148" s="34"/>
      <c r="F148" s="98">
        <v>26869</v>
      </c>
      <c r="G148" s="34"/>
      <c r="H148" s="98">
        <v>28912.064999999999</v>
      </c>
      <c r="I148" s="34"/>
      <c r="J148" s="98">
        <v>29599.57876</v>
      </c>
      <c r="K148" s="34"/>
      <c r="L148" s="98">
        <v>32964.199420000004</v>
      </c>
      <c r="M148" s="34"/>
      <c r="N148" s="98">
        <v>36273.464630000002</v>
      </c>
      <c r="O148" s="34"/>
      <c r="P148" s="215">
        <v>37491000</v>
      </c>
      <c r="Q148" s="34"/>
      <c r="R148" s="215">
        <v>49726000</v>
      </c>
      <c r="S148" s="34"/>
      <c r="T148" s="215">
        <v>79222000</v>
      </c>
      <c r="U148" s="34"/>
      <c r="V148" s="215">
        <v>83429000</v>
      </c>
      <c r="W148" s="34"/>
      <c r="X148" s="215">
        <v>85682000</v>
      </c>
      <c r="Y148" s="34"/>
      <c r="Z148" s="215">
        <v>80822000</v>
      </c>
      <c r="AA148" s="34"/>
      <c r="AB148" s="215">
        <v>95701000</v>
      </c>
      <c r="AC148" s="34"/>
      <c r="AD148" s="215">
        <f>[17]BS_PT!$S$62</f>
        <v>120163000</v>
      </c>
      <c r="AE148" s="34"/>
      <c r="AF148" s="215">
        <v>81698000</v>
      </c>
      <c r="AG148" s="34"/>
      <c r="AH148" s="215">
        <v>166727000</v>
      </c>
      <c r="AI148" s="34"/>
      <c r="AJ148" s="215">
        <v>188115000</v>
      </c>
      <c r="AK148" s="34"/>
      <c r="AL148" s="215">
        <v>204353000</v>
      </c>
      <c r="AM148" s="34"/>
      <c r="AN148" s="215">
        <v>231611000</v>
      </c>
      <c r="AO148" s="34"/>
      <c r="AP148" s="215">
        <v>133655000</v>
      </c>
      <c r="AQ148" s="34"/>
      <c r="AR148" s="215">
        <v>158894000</v>
      </c>
      <c r="AS148" s="34"/>
      <c r="AT148" s="215">
        <v>173976000</v>
      </c>
      <c r="AU148" s="34"/>
      <c r="AV148" s="215">
        <v>152076000</v>
      </c>
      <c r="AW148" s="34"/>
      <c r="AX148" s="268">
        <v>143704000</v>
      </c>
      <c r="AY148" s="34"/>
      <c r="AZ148" s="337"/>
      <c r="BA148" s="34"/>
      <c r="BB148" s="215">
        <v>52991000</v>
      </c>
      <c r="BC148" s="34"/>
      <c r="BD148" s="215">
        <v>57518000</v>
      </c>
      <c r="BE148" s="34"/>
      <c r="BF148" s="215">
        <v>55842000</v>
      </c>
      <c r="BG148" s="34"/>
      <c r="BH148" s="215">
        <v>28379000</v>
      </c>
      <c r="BI148" s="34"/>
      <c r="BJ148" s="215">
        <v>13844000</v>
      </c>
      <c r="BK148" s="520"/>
      <c r="BL148" s="215">
        <v>547000</v>
      </c>
      <c r="BM148" s="520"/>
      <c r="BN148" s="215">
        <v>1315000</v>
      </c>
      <c r="BO148" s="520"/>
      <c r="BP148" s="81" t="s">
        <v>856</v>
      </c>
      <c r="BQ148" s="34"/>
      <c r="BR148" s="34"/>
      <c r="BS148" s="98">
        <v>25301</v>
      </c>
      <c r="BT148" s="34"/>
      <c r="BU148" s="98">
        <v>26869</v>
      </c>
      <c r="BV148" s="34"/>
      <c r="BW148" s="98">
        <v>28912.064999999999</v>
      </c>
      <c r="BX148" s="34"/>
      <c r="BY148" s="98">
        <v>29599.57876</v>
      </c>
      <c r="BZ148" s="34"/>
      <c r="CA148" s="98">
        <v>32964.199420000004</v>
      </c>
      <c r="CB148" s="34"/>
      <c r="CC148" s="98">
        <v>36273.464630000002</v>
      </c>
      <c r="CD148" s="34"/>
      <c r="CE148" s="215">
        <v>37491000</v>
      </c>
      <c r="CF148" s="34"/>
      <c r="CG148" s="215">
        <v>49726000</v>
      </c>
      <c r="CH148" s="34"/>
      <c r="CI148" s="215">
        <f>T148</f>
        <v>79222000</v>
      </c>
      <c r="CJ148" s="34"/>
      <c r="CK148" s="215">
        <f>V148</f>
        <v>83429000</v>
      </c>
      <c r="CL148" s="34"/>
      <c r="CM148" s="215">
        <f>X148</f>
        <v>85682000</v>
      </c>
      <c r="CN148" s="34"/>
      <c r="CO148" s="215">
        <f>Z148</f>
        <v>80822000</v>
      </c>
      <c r="CP148" s="34"/>
      <c r="CQ148" s="215">
        <f>AB148</f>
        <v>95701000</v>
      </c>
      <c r="CR148" s="34"/>
      <c r="CS148" s="215">
        <f>AD148</f>
        <v>120163000</v>
      </c>
      <c r="CT148" s="34"/>
      <c r="CU148" s="215">
        <f>AF148</f>
        <v>81698000</v>
      </c>
      <c r="CV148" s="34"/>
      <c r="CW148" s="215">
        <f>AH148</f>
        <v>166727000</v>
      </c>
      <c r="CX148" s="34"/>
      <c r="CY148" s="215">
        <f>AJ148</f>
        <v>188115000</v>
      </c>
      <c r="CZ148" s="34"/>
      <c r="DA148" s="215">
        <f>AL148</f>
        <v>204353000</v>
      </c>
      <c r="DB148" s="34"/>
      <c r="DC148" s="215">
        <f>AN148</f>
        <v>231611000</v>
      </c>
      <c r="DD148" s="34"/>
      <c r="DE148" s="215">
        <f>AP148</f>
        <v>133655000</v>
      </c>
      <c r="DF148" s="34"/>
      <c r="DG148" s="215">
        <f>+AR148</f>
        <v>158894000</v>
      </c>
      <c r="DH148" s="34"/>
      <c r="DI148" s="215">
        <f>+AT148</f>
        <v>173976000</v>
      </c>
      <c r="DJ148" s="34"/>
      <c r="DK148" s="215">
        <f>+AV148</f>
        <v>152076000</v>
      </c>
      <c r="DL148" s="34"/>
      <c r="DM148" s="215">
        <f>+AX148</f>
        <v>143704000</v>
      </c>
      <c r="DN148" s="34"/>
      <c r="DO148" s="337"/>
      <c r="DP148" s="34"/>
      <c r="DQ148" s="215">
        <f>+BB148</f>
        <v>52991000</v>
      </c>
      <c r="DR148" s="34"/>
      <c r="DS148" s="215">
        <f>+BD148</f>
        <v>57518000</v>
      </c>
      <c r="DT148" s="34"/>
      <c r="DU148" s="215">
        <f>+BF148</f>
        <v>55842000</v>
      </c>
      <c r="DV148" s="34"/>
      <c r="DW148" s="215">
        <f>+BH148</f>
        <v>28379000</v>
      </c>
      <c r="DX148" s="34"/>
      <c r="DY148" s="215">
        <f>BJ148</f>
        <v>13844000</v>
      </c>
      <c r="EA148" s="215">
        <f>BL148</f>
        <v>547000</v>
      </c>
      <c r="EC148" s="215">
        <f>BN148</f>
        <v>1315000</v>
      </c>
    </row>
    <row r="149" spans="1:133" ht="13.5" customHeight="1">
      <c r="A149" s="265" t="s">
        <v>857</v>
      </c>
      <c r="B149" s="33"/>
      <c r="C149" s="33"/>
      <c r="D149" s="266">
        <v>0</v>
      </c>
      <c r="E149" s="33"/>
      <c r="F149" s="266">
        <v>0</v>
      </c>
      <c r="G149" s="33"/>
      <c r="H149" s="266">
        <v>0</v>
      </c>
      <c r="I149" s="33"/>
      <c r="J149" s="267">
        <v>0</v>
      </c>
      <c r="K149" s="33"/>
      <c r="L149" s="267">
        <v>0</v>
      </c>
      <c r="M149" s="33"/>
      <c r="N149" s="267">
        <v>0</v>
      </c>
      <c r="O149" s="33"/>
      <c r="P149" s="268" t="s">
        <v>180</v>
      </c>
      <c r="Q149" s="33"/>
      <c r="R149" s="268" t="s">
        <v>180</v>
      </c>
      <c r="S149" s="33"/>
      <c r="T149" s="268" t="s">
        <v>180</v>
      </c>
      <c r="U149" s="33"/>
      <c r="V149" s="268">
        <v>0</v>
      </c>
      <c r="W149" s="33"/>
      <c r="X149" s="268"/>
      <c r="Y149" s="33"/>
      <c r="Z149" s="268">
        <v>0</v>
      </c>
      <c r="AA149" s="33"/>
      <c r="AB149" s="268"/>
      <c r="AC149" s="33"/>
      <c r="AD149" s="268"/>
      <c r="AE149" s="33"/>
      <c r="AF149" s="268">
        <v>0</v>
      </c>
      <c r="AG149" s="33"/>
      <c r="AH149" s="268">
        <v>0</v>
      </c>
      <c r="AI149" s="33"/>
      <c r="AJ149" s="268" t="s">
        <v>180</v>
      </c>
      <c r="AK149" s="33"/>
      <c r="AL149" s="268">
        <v>0</v>
      </c>
      <c r="AM149" s="33"/>
      <c r="AN149" s="268">
        <v>0</v>
      </c>
      <c r="AO149" s="33"/>
      <c r="AP149" s="268">
        <v>0</v>
      </c>
      <c r="AQ149" s="33"/>
      <c r="AR149" s="268">
        <v>0</v>
      </c>
      <c r="AS149" s="33"/>
      <c r="AT149" s="268">
        <v>0</v>
      </c>
      <c r="AU149" s="33"/>
      <c r="AV149" s="268">
        <v>0</v>
      </c>
      <c r="AW149" s="33"/>
      <c r="AX149" s="268">
        <v>0</v>
      </c>
      <c r="AY149" s="33"/>
      <c r="AZ149" s="338"/>
      <c r="BA149" s="33"/>
      <c r="BB149" s="268">
        <v>-15712000</v>
      </c>
      <c r="BC149" s="33"/>
      <c r="BD149" s="268">
        <v>-17671000</v>
      </c>
      <c r="BE149" s="33"/>
      <c r="BF149" s="268"/>
      <c r="BG149" s="33"/>
      <c r="BH149" s="268">
        <v>139000</v>
      </c>
      <c r="BI149" s="33"/>
      <c r="BJ149" s="268">
        <v>0</v>
      </c>
      <c r="BK149" s="520"/>
      <c r="BL149" s="268">
        <v>0</v>
      </c>
      <c r="BM149" s="520"/>
      <c r="BN149" s="268">
        <v>0</v>
      </c>
      <c r="BO149" s="520"/>
      <c r="BP149" s="265" t="s">
        <v>938</v>
      </c>
      <c r="BQ149" s="33"/>
      <c r="BR149" s="33"/>
      <c r="BS149" s="266">
        <v>0</v>
      </c>
      <c r="BT149" s="33"/>
      <c r="BU149" s="266">
        <v>0</v>
      </c>
      <c r="BV149" s="33"/>
      <c r="BW149" s="266">
        <v>0</v>
      </c>
      <c r="BX149" s="33"/>
      <c r="BY149" s="266">
        <v>0</v>
      </c>
      <c r="BZ149" s="33"/>
      <c r="CA149" s="266">
        <v>0</v>
      </c>
      <c r="CB149" s="33"/>
      <c r="CC149" s="266">
        <v>0</v>
      </c>
      <c r="CD149" s="33"/>
      <c r="CE149" s="268" t="s">
        <v>180</v>
      </c>
      <c r="CF149" s="33"/>
      <c r="CG149" s="268" t="s">
        <v>180</v>
      </c>
      <c r="CH149" s="33"/>
      <c r="CI149" s="268" t="str">
        <f>T149</f>
        <v>-</v>
      </c>
      <c r="CJ149" s="33"/>
      <c r="CK149" s="268">
        <f>V149</f>
        <v>0</v>
      </c>
      <c r="CL149" s="33"/>
      <c r="CM149" s="268">
        <f>X149</f>
        <v>0</v>
      </c>
      <c r="CN149" s="33"/>
      <c r="CO149" s="268">
        <f>Z149</f>
        <v>0</v>
      </c>
      <c r="CP149" s="33"/>
      <c r="CQ149" s="268">
        <f>AB149</f>
        <v>0</v>
      </c>
      <c r="CR149" s="33"/>
      <c r="CS149" s="268">
        <f>AD149</f>
        <v>0</v>
      </c>
      <c r="CT149" s="33"/>
      <c r="CU149" s="268">
        <f>AF149</f>
        <v>0</v>
      </c>
      <c r="CV149" s="33"/>
      <c r="CW149" s="268">
        <f>AH149</f>
        <v>0</v>
      </c>
      <c r="CX149" s="33"/>
      <c r="CY149" s="268" t="str">
        <f>AJ149</f>
        <v>-</v>
      </c>
      <c r="CZ149" s="33"/>
      <c r="DA149" s="268">
        <f>AL149</f>
        <v>0</v>
      </c>
      <c r="DB149" s="33"/>
      <c r="DC149" s="268">
        <f>AN149</f>
        <v>0</v>
      </c>
      <c r="DD149" s="33"/>
      <c r="DE149" s="268">
        <f>AP149</f>
        <v>0</v>
      </c>
      <c r="DF149" s="33"/>
      <c r="DG149" s="268">
        <f>+AR149</f>
        <v>0</v>
      </c>
      <c r="DH149" s="33"/>
      <c r="DI149" s="268">
        <f>+AT149</f>
        <v>0</v>
      </c>
      <c r="DJ149" s="33"/>
      <c r="DK149" s="268">
        <f>+AV149</f>
        <v>0</v>
      </c>
      <c r="DL149" s="33"/>
      <c r="DM149" s="268">
        <f>+AX149</f>
        <v>0</v>
      </c>
      <c r="DN149" s="33"/>
      <c r="DO149" s="338"/>
      <c r="DP149" s="33"/>
      <c r="DQ149" s="268">
        <f>+BB149</f>
        <v>-15712000</v>
      </c>
      <c r="DR149" s="33"/>
      <c r="DS149" s="268">
        <f>+BD149</f>
        <v>-17671000</v>
      </c>
      <c r="DT149" s="33"/>
      <c r="DU149" s="268">
        <f>+BF149</f>
        <v>0</v>
      </c>
      <c r="DV149" s="33"/>
      <c r="DW149" s="268">
        <f>+BH149</f>
        <v>139000</v>
      </c>
      <c r="DX149" s="33"/>
      <c r="DY149" s="268">
        <f>BJ149</f>
        <v>0</v>
      </c>
      <c r="EA149" s="268">
        <f>BL149</f>
        <v>0</v>
      </c>
      <c r="EC149" s="268">
        <f>BN149</f>
        <v>0</v>
      </c>
    </row>
    <row r="150" spans="1:133" customFormat="1" ht="13.5" customHeight="1">
      <c r="A150" s="81" t="s">
        <v>909</v>
      </c>
      <c r="B150" s="35"/>
      <c r="C150" s="35"/>
      <c r="D150" s="310">
        <v>15367</v>
      </c>
      <c r="E150" s="35"/>
      <c r="F150" s="310">
        <v>15195</v>
      </c>
      <c r="G150" s="35"/>
      <c r="H150" s="310">
        <v>16847.996999999999</v>
      </c>
      <c r="I150" s="35"/>
      <c r="J150" s="311">
        <v>28474.779269999999</v>
      </c>
      <c r="K150" s="35"/>
      <c r="L150" s="311">
        <v>28350.048159999998</v>
      </c>
      <c r="M150" s="35"/>
      <c r="N150" s="311">
        <v>29405.85311</v>
      </c>
      <c r="O150" s="35"/>
      <c r="P150" s="215">
        <v>29791000</v>
      </c>
      <c r="Q150" s="35"/>
      <c r="R150" s="215">
        <v>28704000</v>
      </c>
      <c r="S150" s="35"/>
      <c r="T150" s="215">
        <v>30103000</v>
      </c>
      <c r="U150" s="35"/>
      <c r="V150" s="215">
        <v>0</v>
      </c>
      <c r="W150" s="35"/>
      <c r="X150" s="215">
        <v>34599000</v>
      </c>
      <c r="Y150" s="35"/>
      <c r="Z150" s="215">
        <v>41744000</v>
      </c>
      <c r="AA150" s="35"/>
      <c r="AB150" s="215">
        <v>48626000</v>
      </c>
      <c r="AC150" s="35"/>
      <c r="AD150" s="215">
        <f>[17]BS_PT!$S$64</f>
        <v>54949000</v>
      </c>
      <c r="AE150" s="35"/>
      <c r="AF150" s="215">
        <v>55381000</v>
      </c>
      <c r="AG150" s="35"/>
      <c r="AH150" s="215">
        <v>46532000</v>
      </c>
      <c r="AI150" s="35"/>
      <c r="AJ150" s="215">
        <v>47848000</v>
      </c>
      <c r="AK150" s="35"/>
      <c r="AL150" s="215">
        <v>63456000</v>
      </c>
      <c r="AM150" s="35"/>
      <c r="AN150" s="215">
        <v>56334000</v>
      </c>
      <c r="AO150" s="35"/>
      <c r="AP150" s="215">
        <v>56835000</v>
      </c>
      <c r="AQ150" s="35"/>
      <c r="AR150" s="215">
        <v>60552000</v>
      </c>
      <c r="AS150" s="35"/>
      <c r="AT150" s="215">
        <v>62318000</v>
      </c>
      <c r="AU150" s="35"/>
      <c r="AV150" s="215">
        <v>120818000</v>
      </c>
      <c r="AW150" s="35"/>
      <c r="AX150" s="215">
        <v>135739000</v>
      </c>
      <c r="AY150" s="35"/>
      <c r="AZ150" s="337"/>
      <c r="BA150" s="35"/>
      <c r="BB150" s="215">
        <v>144122000</v>
      </c>
      <c r="BC150" s="35"/>
      <c r="BD150" s="215">
        <v>146533000</v>
      </c>
      <c r="BE150" s="35"/>
      <c r="BF150" s="215">
        <v>167810000</v>
      </c>
      <c r="BG150" s="35"/>
      <c r="BH150" s="215">
        <v>174893000</v>
      </c>
      <c r="BI150" s="35"/>
      <c r="BJ150" s="215">
        <v>180530000</v>
      </c>
      <c r="BK150" s="520"/>
      <c r="BL150" s="215">
        <v>186784000</v>
      </c>
      <c r="BM150" s="520"/>
      <c r="BN150" s="215">
        <v>185322000</v>
      </c>
      <c r="BO150" s="520"/>
      <c r="BP150" s="81" t="s">
        <v>939</v>
      </c>
      <c r="BQ150" s="35"/>
      <c r="BR150" s="35"/>
      <c r="BS150" s="310">
        <v>15367</v>
      </c>
      <c r="BT150" s="35"/>
      <c r="BU150" s="310">
        <v>15195</v>
      </c>
      <c r="BV150" s="35"/>
      <c r="BW150" s="310">
        <v>16847.996999999999</v>
      </c>
      <c r="BX150" s="35"/>
      <c r="BY150" s="310">
        <v>28474.779269999999</v>
      </c>
      <c r="BZ150" s="35"/>
      <c r="CA150" s="310">
        <v>28350.048159999998</v>
      </c>
      <c r="CB150" s="35"/>
      <c r="CC150" s="310">
        <v>29405.85311</v>
      </c>
      <c r="CD150" s="35"/>
      <c r="CE150" s="215">
        <v>29791000</v>
      </c>
      <c r="CF150" s="35"/>
      <c r="CG150" s="215">
        <v>28704000</v>
      </c>
      <c r="CH150" s="35"/>
      <c r="CI150" s="215">
        <f>T150</f>
        <v>30103000</v>
      </c>
      <c r="CJ150" s="35"/>
      <c r="CK150" s="215">
        <f>V150</f>
        <v>0</v>
      </c>
      <c r="CL150" s="35"/>
      <c r="CM150" s="215">
        <f>X150</f>
        <v>34599000</v>
      </c>
      <c r="CN150" s="35"/>
      <c r="CO150" s="215">
        <f>Z150</f>
        <v>41744000</v>
      </c>
      <c r="CP150" s="35"/>
      <c r="CQ150" s="215">
        <f>AB150</f>
        <v>48626000</v>
      </c>
      <c r="CR150" s="35"/>
      <c r="CS150" s="215">
        <f>AD150</f>
        <v>54949000</v>
      </c>
      <c r="CT150" s="35"/>
      <c r="CU150" s="215">
        <f>AF150</f>
        <v>55381000</v>
      </c>
      <c r="CV150" s="35"/>
      <c r="CW150" s="215">
        <f>AH150</f>
        <v>46532000</v>
      </c>
      <c r="CX150" s="35"/>
      <c r="CY150" s="215">
        <f>AJ150</f>
        <v>47848000</v>
      </c>
      <c r="CZ150" s="35"/>
      <c r="DA150" s="215">
        <f>AL150</f>
        <v>63456000</v>
      </c>
      <c r="DB150" s="35"/>
      <c r="DC150" s="215">
        <f>AN150</f>
        <v>56334000</v>
      </c>
      <c r="DD150" s="35"/>
      <c r="DE150" s="215">
        <f>AP150</f>
        <v>56835000</v>
      </c>
      <c r="DF150" s="35"/>
      <c r="DG150" s="215">
        <f>+AR150</f>
        <v>60552000</v>
      </c>
      <c r="DH150" s="35"/>
      <c r="DI150" s="215">
        <f>+AT150</f>
        <v>62318000</v>
      </c>
      <c r="DJ150" s="35"/>
      <c r="DK150" s="215">
        <f>+AV150</f>
        <v>120818000</v>
      </c>
      <c r="DL150" s="35"/>
      <c r="DM150" s="215">
        <f>+AX150</f>
        <v>135739000</v>
      </c>
      <c r="DN150" s="35"/>
      <c r="DO150" s="337"/>
      <c r="DP150" s="35"/>
      <c r="DQ150" s="215">
        <f>+BB150</f>
        <v>144122000</v>
      </c>
      <c r="DR150" s="35"/>
      <c r="DS150" s="215">
        <f>+BD150</f>
        <v>146533000</v>
      </c>
      <c r="DT150" s="33"/>
      <c r="DU150" s="215">
        <f>+BF150</f>
        <v>167810000</v>
      </c>
      <c r="DV150" s="33"/>
      <c r="DW150" s="215">
        <f>+BH150</f>
        <v>174893000</v>
      </c>
      <c r="DX150" s="33"/>
      <c r="DY150" s="215">
        <f>BJ150</f>
        <v>180530000</v>
      </c>
      <c r="DZ150" s="434"/>
      <c r="EA150" s="215">
        <f>BL150</f>
        <v>186784000</v>
      </c>
      <c r="EC150" s="215">
        <f>BN150</f>
        <v>185322000</v>
      </c>
    </row>
    <row r="151" spans="1:133" ht="13.5" customHeight="1">
      <c r="A151" s="265" t="s">
        <v>860</v>
      </c>
      <c r="B151" s="33"/>
      <c r="C151" s="33"/>
      <c r="D151" s="266"/>
      <c r="E151" s="33"/>
      <c r="F151" s="266"/>
      <c r="G151" s="33"/>
      <c r="H151" s="266"/>
      <c r="I151" s="33"/>
      <c r="J151" s="267"/>
      <c r="K151" s="33"/>
      <c r="L151" s="267"/>
      <c r="M151" s="33"/>
      <c r="N151" s="267"/>
      <c r="O151" s="33"/>
      <c r="P151" s="268"/>
      <c r="Q151" s="33"/>
      <c r="R151" s="268"/>
      <c r="S151" s="33"/>
      <c r="T151" s="268"/>
      <c r="U151" s="33"/>
      <c r="V151" s="268"/>
      <c r="W151" s="33"/>
      <c r="X151" s="268"/>
      <c r="Y151" s="33"/>
      <c r="Z151" s="268"/>
      <c r="AA151" s="33"/>
      <c r="AB151" s="268"/>
      <c r="AC151" s="33"/>
      <c r="AD151" s="268"/>
      <c r="AE151" s="33"/>
      <c r="AF151" s="268"/>
      <c r="AG151" s="33"/>
      <c r="AH151" s="268"/>
      <c r="AI151" s="33"/>
      <c r="AJ151" s="268"/>
      <c r="AK151" s="33"/>
      <c r="AL151" s="268"/>
      <c r="AM151" s="33"/>
      <c r="AN151" s="268"/>
      <c r="AO151" s="33"/>
      <c r="AP151" s="268">
        <v>0</v>
      </c>
      <c r="AQ151" s="33"/>
      <c r="AR151" s="268">
        <v>0</v>
      </c>
      <c r="AS151" s="33"/>
      <c r="AT151" s="268">
        <v>0</v>
      </c>
      <c r="AU151" s="33"/>
      <c r="AV151" s="268">
        <v>0</v>
      </c>
      <c r="AW151" s="33"/>
      <c r="AX151" s="268">
        <v>0</v>
      </c>
      <c r="AY151" s="33"/>
      <c r="AZ151" s="338"/>
      <c r="BA151" s="33"/>
      <c r="BB151" s="268"/>
      <c r="BC151" s="33"/>
      <c r="BD151" s="268"/>
      <c r="BE151" s="33"/>
      <c r="BF151" s="268">
        <v>0</v>
      </c>
      <c r="BG151" s="33"/>
      <c r="BH151" s="268">
        <v>0</v>
      </c>
      <c r="BI151" s="33"/>
      <c r="BJ151" s="268">
        <v>0</v>
      </c>
      <c r="BK151" s="520"/>
      <c r="BL151" s="268">
        <v>0</v>
      </c>
      <c r="BM151" s="520"/>
      <c r="BN151" s="268">
        <v>0</v>
      </c>
      <c r="BO151" s="520"/>
      <c r="BP151" s="265" t="s">
        <v>861</v>
      </c>
      <c r="BQ151" s="33"/>
      <c r="BR151" s="33"/>
      <c r="BS151" s="266"/>
      <c r="BT151" s="33"/>
      <c r="BU151" s="266"/>
      <c r="BV151" s="33"/>
      <c r="BW151" s="266"/>
      <c r="BX151" s="33"/>
      <c r="BY151" s="266"/>
      <c r="BZ151" s="33"/>
      <c r="CA151" s="266"/>
      <c r="CB151" s="33"/>
      <c r="CC151" s="266"/>
      <c r="CD151" s="33"/>
      <c r="CE151" s="268"/>
      <c r="CF151" s="33"/>
      <c r="CG151" s="268"/>
      <c r="CH151" s="33"/>
      <c r="CI151" s="268"/>
      <c r="CJ151" s="33"/>
      <c r="CK151" s="268"/>
      <c r="CL151" s="33"/>
      <c r="CM151" s="268"/>
      <c r="CN151" s="33"/>
      <c r="CO151" s="268"/>
      <c r="CP151" s="33"/>
      <c r="CQ151" s="268"/>
      <c r="CR151" s="33"/>
      <c r="CS151" s="268"/>
      <c r="CT151" s="33"/>
      <c r="CU151" s="268"/>
      <c r="CV151" s="33"/>
      <c r="CW151" s="268"/>
      <c r="CX151" s="33"/>
      <c r="CY151" s="268"/>
      <c r="CZ151" s="33"/>
      <c r="DA151" s="268"/>
      <c r="DB151" s="33"/>
      <c r="DC151" s="268"/>
      <c r="DD151" s="33"/>
      <c r="DE151" s="268"/>
      <c r="DF151" s="33"/>
      <c r="DG151" s="268">
        <f>+AR151</f>
        <v>0</v>
      </c>
      <c r="DH151" s="33"/>
      <c r="DI151" s="268">
        <f>+AT151</f>
        <v>0</v>
      </c>
      <c r="DJ151" s="33"/>
      <c r="DK151" s="268">
        <f>+AV151</f>
        <v>0</v>
      </c>
      <c r="DL151" s="33"/>
      <c r="DM151" s="268">
        <f>+AX151</f>
        <v>0</v>
      </c>
      <c r="DN151" s="33"/>
      <c r="DO151" s="338"/>
      <c r="DP151" s="33"/>
      <c r="DQ151" s="268">
        <f>+BB151</f>
        <v>0</v>
      </c>
      <c r="DR151" s="33"/>
      <c r="DS151" s="268">
        <f>+BD151</f>
        <v>0</v>
      </c>
      <c r="DT151" s="33"/>
      <c r="DU151" s="268">
        <f>+BF151</f>
        <v>0</v>
      </c>
      <c r="DV151" s="33"/>
      <c r="DW151" s="268">
        <f>+BH151</f>
        <v>0</v>
      </c>
      <c r="DX151" s="33"/>
      <c r="DY151" s="268">
        <f>BJ151</f>
        <v>0</v>
      </c>
      <c r="EA151" s="268">
        <f>BL151</f>
        <v>0</v>
      </c>
      <c r="EC151" s="268">
        <f>BN151</f>
        <v>0</v>
      </c>
    </row>
    <row r="152" spans="1:133" ht="13.5" customHeight="1">
      <c r="A152" s="81" t="s">
        <v>862</v>
      </c>
      <c r="B152" s="34"/>
      <c r="C152" s="34"/>
      <c r="D152" s="98">
        <v>12643</v>
      </c>
      <c r="E152" s="34"/>
      <c r="F152" s="98">
        <v>12516</v>
      </c>
      <c r="G152" s="34"/>
      <c r="H152" s="98">
        <v>12431.861999999999</v>
      </c>
      <c r="I152" s="34"/>
      <c r="J152" s="98">
        <v>12305.21652</v>
      </c>
      <c r="K152" s="34"/>
      <c r="L152" s="98">
        <v>12178.570820000001</v>
      </c>
      <c r="M152" s="34"/>
      <c r="N152" s="98">
        <v>12051.925630000002</v>
      </c>
      <c r="O152" s="34"/>
      <c r="P152" s="215">
        <v>11925000</v>
      </c>
      <c r="Q152" s="34"/>
      <c r="R152" s="215">
        <v>11799000</v>
      </c>
      <c r="S152" s="34"/>
      <c r="T152" s="215">
        <v>11672000</v>
      </c>
      <c r="U152" s="34"/>
      <c r="V152" s="215">
        <v>11714000</v>
      </c>
      <c r="W152" s="34"/>
      <c r="X152" s="215">
        <v>11588000</v>
      </c>
      <c r="Y152" s="34"/>
      <c r="Z152" s="215">
        <v>11461000</v>
      </c>
      <c r="AA152" s="34"/>
      <c r="AB152" s="215">
        <v>11334000</v>
      </c>
      <c r="AC152" s="34"/>
      <c r="AD152" s="215">
        <f>[17]BS_PT!$S$66</f>
        <v>11209000</v>
      </c>
      <c r="AE152" s="34"/>
      <c r="AF152" s="215">
        <v>11081000</v>
      </c>
      <c r="AG152" s="34"/>
      <c r="AH152" s="215">
        <v>10954000</v>
      </c>
      <c r="AI152" s="34"/>
      <c r="AJ152" s="215">
        <v>10827000</v>
      </c>
      <c r="AK152" s="34"/>
      <c r="AL152" s="215">
        <v>10701000</v>
      </c>
      <c r="AM152" s="34"/>
      <c r="AN152" s="215">
        <v>10574000</v>
      </c>
      <c r="AO152" s="34"/>
      <c r="AP152" s="215">
        <v>20236000</v>
      </c>
      <c r="AQ152" s="34"/>
      <c r="AR152" s="215">
        <v>20011000</v>
      </c>
      <c r="AS152" s="34"/>
      <c r="AT152" s="215">
        <v>19786000</v>
      </c>
      <c r="AU152" s="34"/>
      <c r="AV152" s="215">
        <v>19561000</v>
      </c>
      <c r="AW152" s="34"/>
      <c r="AX152" s="215">
        <v>19337000</v>
      </c>
      <c r="AY152" s="34"/>
      <c r="AZ152" s="337"/>
      <c r="BA152" s="34"/>
      <c r="BB152" s="215">
        <v>40085000</v>
      </c>
      <c r="BC152" s="34"/>
      <c r="BD152" s="215">
        <v>39564000</v>
      </c>
      <c r="BE152" s="34"/>
      <c r="BF152" s="215">
        <v>39151000</v>
      </c>
      <c r="BG152" s="34"/>
      <c r="BH152" s="215">
        <v>38758000</v>
      </c>
      <c r="BI152" s="34"/>
      <c r="BJ152" s="215">
        <v>38328000</v>
      </c>
      <c r="BK152" s="520"/>
      <c r="BL152" s="215">
        <v>85255000</v>
      </c>
      <c r="BM152" s="520"/>
      <c r="BN152" s="215">
        <v>85624000</v>
      </c>
      <c r="BO152" s="520"/>
      <c r="BP152" s="81" t="s">
        <v>940</v>
      </c>
      <c r="BQ152" s="34"/>
      <c r="BR152" s="34"/>
      <c r="BS152" s="98">
        <v>12643</v>
      </c>
      <c r="BT152" s="34"/>
      <c r="BU152" s="98">
        <v>12516</v>
      </c>
      <c r="BV152" s="34"/>
      <c r="BW152" s="98">
        <v>12431.861999999999</v>
      </c>
      <c r="BX152" s="34"/>
      <c r="BY152" s="98">
        <v>12305.21652</v>
      </c>
      <c r="BZ152" s="34"/>
      <c r="CA152" s="98">
        <v>12178.570820000001</v>
      </c>
      <c r="CB152" s="34"/>
      <c r="CC152" s="98">
        <v>12051.925630000002</v>
      </c>
      <c r="CD152" s="34"/>
      <c r="CE152" s="215">
        <v>11925000</v>
      </c>
      <c r="CF152" s="34"/>
      <c r="CG152" s="215">
        <v>11799000</v>
      </c>
      <c r="CH152" s="34"/>
      <c r="CI152" s="215">
        <f>T152</f>
        <v>11672000</v>
      </c>
      <c r="CJ152" s="34"/>
      <c r="CK152" s="215">
        <f>V152</f>
        <v>11714000</v>
      </c>
      <c r="CL152" s="34"/>
      <c r="CM152" s="215">
        <f>X152</f>
        <v>11588000</v>
      </c>
      <c r="CN152" s="34"/>
      <c r="CO152" s="215">
        <f>Z152</f>
        <v>11461000</v>
      </c>
      <c r="CP152" s="34"/>
      <c r="CQ152" s="215">
        <f>AB152</f>
        <v>11334000</v>
      </c>
      <c r="CR152" s="34"/>
      <c r="CS152" s="215">
        <f>AD152</f>
        <v>11209000</v>
      </c>
      <c r="CT152" s="34"/>
      <c r="CU152" s="215">
        <f>AF152</f>
        <v>11081000</v>
      </c>
      <c r="CV152" s="34"/>
      <c r="CW152" s="215">
        <f>AH152</f>
        <v>10954000</v>
      </c>
      <c r="CX152" s="34"/>
      <c r="CY152" s="215">
        <f>AJ152</f>
        <v>10827000</v>
      </c>
      <c r="CZ152" s="34"/>
      <c r="DA152" s="215">
        <f>AL152</f>
        <v>10701000</v>
      </c>
      <c r="DB152" s="34"/>
      <c r="DC152" s="215">
        <f>AN152</f>
        <v>10574000</v>
      </c>
      <c r="DD152" s="34"/>
      <c r="DE152" s="215">
        <f>AP152</f>
        <v>20236000</v>
      </c>
      <c r="DF152" s="34"/>
      <c r="DG152" s="215">
        <f>+AR152</f>
        <v>20011000</v>
      </c>
      <c r="DH152" s="34"/>
      <c r="DI152" s="215">
        <f>+AT152</f>
        <v>19786000</v>
      </c>
      <c r="DJ152" s="34"/>
      <c r="DK152" s="215">
        <f>+AV152</f>
        <v>19561000</v>
      </c>
      <c r="DL152" s="34"/>
      <c r="DM152" s="215">
        <f>+AX152</f>
        <v>19337000</v>
      </c>
      <c r="DN152" s="34"/>
      <c r="DO152" s="337"/>
      <c r="DP152" s="34"/>
      <c r="DQ152" s="215">
        <f>+BB152</f>
        <v>40085000</v>
      </c>
      <c r="DR152" s="34"/>
      <c r="DS152" s="215">
        <f>+BD152</f>
        <v>39564000</v>
      </c>
      <c r="DT152" s="34"/>
      <c r="DU152" s="215">
        <f>+BF152</f>
        <v>39151000</v>
      </c>
      <c r="DV152" s="34"/>
      <c r="DW152" s="215">
        <f>+BH152</f>
        <v>38758000</v>
      </c>
      <c r="DX152" s="34"/>
      <c r="DY152" s="215">
        <f>BJ152</f>
        <v>38328000</v>
      </c>
      <c r="EA152" s="215">
        <f>BL152</f>
        <v>85255000</v>
      </c>
      <c r="EC152" s="215">
        <f>BN152</f>
        <v>85624000</v>
      </c>
    </row>
    <row r="153" spans="1:133" ht="13.5" customHeight="1">
      <c r="A153" s="265" t="s">
        <v>864</v>
      </c>
      <c r="B153" s="33"/>
      <c r="C153" s="33"/>
      <c r="D153" s="266"/>
      <c r="E153" s="33"/>
      <c r="F153" s="266"/>
      <c r="G153" s="33"/>
      <c r="H153" s="266"/>
      <c r="I153" s="33"/>
      <c r="J153" s="267"/>
      <c r="K153" s="33"/>
      <c r="L153" s="267"/>
      <c r="M153" s="33"/>
      <c r="N153" s="267"/>
      <c r="O153" s="33"/>
      <c r="P153" s="268"/>
      <c r="Q153" s="33"/>
      <c r="R153" s="268">
        <v>0</v>
      </c>
      <c r="S153" s="33"/>
      <c r="T153" s="268">
        <v>1907000</v>
      </c>
      <c r="U153" s="33"/>
      <c r="V153" s="268">
        <v>7855000</v>
      </c>
      <c r="W153" s="33"/>
      <c r="X153" s="268">
        <v>12567000</v>
      </c>
      <c r="Y153" s="33"/>
      <c r="Z153" s="268">
        <v>40113000</v>
      </c>
      <c r="AA153" s="33"/>
      <c r="AB153" s="268">
        <v>44272000</v>
      </c>
      <c r="AC153" s="33"/>
      <c r="AD153" s="268">
        <f>[17]BS_PT!$S$67</f>
        <v>32213000</v>
      </c>
      <c r="AE153" s="33"/>
      <c r="AF153" s="268">
        <v>29433000</v>
      </c>
      <c r="AG153" s="33"/>
      <c r="AH153" s="268">
        <v>16506000</v>
      </c>
      <c r="AI153" s="33"/>
      <c r="AJ153" s="268">
        <v>16475000</v>
      </c>
      <c r="AK153" s="33"/>
      <c r="AL153" s="268">
        <v>16712000</v>
      </c>
      <c r="AM153" s="33"/>
      <c r="AN153" s="268">
        <v>16693000</v>
      </c>
      <c r="AO153" s="33"/>
      <c r="AP153" s="268">
        <v>17263000</v>
      </c>
      <c r="AQ153" s="33"/>
      <c r="AR153" s="268">
        <v>17736000</v>
      </c>
      <c r="AS153" s="33"/>
      <c r="AT153" s="268">
        <v>3942000</v>
      </c>
      <c r="AU153" s="33"/>
      <c r="AV153" s="268">
        <v>4071000</v>
      </c>
      <c r="AW153" s="33"/>
      <c r="AX153" s="268">
        <v>3312000</v>
      </c>
      <c r="AY153" s="33"/>
      <c r="AZ153" s="338"/>
      <c r="BA153" s="33"/>
      <c r="BB153" s="268">
        <v>1570000</v>
      </c>
      <c r="BC153" s="33"/>
      <c r="BD153" s="268">
        <v>1625000</v>
      </c>
      <c r="BE153" s="33"/>
      <c r="BF153" s="268">
        <v>1678000</v>
      </c>
      <c r="BG153" s="33"/>
      <c r="BH153" s="268">
        <v>1748000</v>
      </c>
      <c r="BI153" s="33"/>
      <c r="BJ153" s="268">
        <v>2039000</v>
      </c>
      <c r="BK153" s="520"/>
      <c r="BL153" s="268">
        <v>3798000</v>
      </c>
      <c r="BM153" s="520"/>
      <c r="BN153" s="268">
        <v>1998000</v>
      </c>
      <c r="BO153" s="520"/>
      <c r="BP153" s="265" t="s">
        <v>841</v>
      </c>
      <c r="BQ153" s="33"/>
      <c r="BR153" s="33"/>
      <c r="BS153" s="266"/>
      <c r="BT153" s="33"/>
      <c r="BU153" s="266"/>
      <c r="BV153" s="33"/>
      <c r="BW153" s="266"/>
      <c r="BX153" s="33"/>
      <c r="BY153" s="266"/>
      <c r="BZ153" s="33"/>
      <c r="CA153" s="266"/>
      <c r="CB153" s="33"/>
      <c r="CC153" s="266"/>
      <c r="CD153" s="33"/>
      <c r="CE153" s="268"/>
      <c r="CF153" s="33"/>
      <c r="CG153" s="268">
        <v>0</v>
      </c>
      <c r="CH153" s="33"/>
      <c r="CI153" s="268">
        <f>T153</f>
        <v>1907000</v>
      </c>
      <c r="CJ153" s="33"/>
      <c r="CK153" s="268">
        <f>V153</f>
        <v>7855000</v>
      </c>
      <c r="CL153" s="33"/>
      <c r="CM153" s="268">
        <f>X153</f>
        <v>12567000</v>
      </c>
      <c r="CN153" s="33"/>
      <c r="CO153" s="268">
        <f>Z153</f>
        <v>40113000</v>
      </c>
      <c r="CP153" s="33"/>
      <c r="CQ153" s="268">
        <f>AB153</f>
        <v>44272000</v>
      </c>
      <c r="CR153" s="33"/>
      <c r="CS153" s="268">
        <f>AD153</f>
        <v>32213000</v>
      </c>
      <c r="CT153" s="33"/>
      <c r="CU153" s="268">
        <f>AF153</f>
        <v>29433000</v>
      </c>
      <c r="CV153" s="33"/>
      <c r="CW153" s="268">
        <f>AH153</f>
        <v>16506000</v>
      </c>
      <c r="CX153" s="33"/>
      <c r="CY153" s="268">
        <f>AJ153</f>
        <v>16475000</v>
      </c>
      <c r="CZ153" s="33"/>
      <c r="DA153" s="268">
        <f>AL153</f>
        <v>16712000</v>
      </c>
      <c r="DB153" s="33"/>
      <c r="DC153" s="268">
        <f>AN153</f>
        <v>16693000</v>
      </c>
      <c r="DD153" s="33"/>
      <c r="DE153" s="268">
        <f>AP153</f>
        <v>17263000</v>
      </c>
      <c r="DF153" s="33"/>
      <c r="DG153" s="268">
        <f>+AR153</f>
        <v>17736000</v>
      </c>
      <c r="DH153" s="33"/>
      <c r="DI153" s="268">
        <f>+AT153</f>
        <v>3942000</v>
      </c>
      <c r="DJ153" s="33"/>
      <c r="DK153" s="268">
        <f>+AV153</f>
        <v>4071000</v>
      </c>
      <c r="DL153" s="33"/>
      <c r="DM153" s="268">
        <f>+AX153</f>
        <v>3312000</v>
      </c>
      <c r="DN153" s="33"/>
      <c r="DO153" s="338"/>
      <c r="DP153" s="33"/>
      <c r="DQ153" s="268">
        <f>+BB153</f>
        <v>1570000</v>
      </c>
      <c r="DR153" s="33"/>
      <c r="DS153" s="268">
        <f>+BD153</f>
        <v>1625000</v>
      </c>
      <c r="DT153" s="33"/>
      <c r="DU153" s="268">
        <f>+BF153</f>
        <v>1678000</v>
      </c>
      <c r="DV153" s="33"/>
      <c r="DW153" s="268">
        <f>+BH153</f>
        <v>1748000</v>
      </c>
      <c r="DX153" s="33"/>
      <c r="DY153" s="268">
        <f>BJ153</f>
        <v>2039000</v>
      </c>
      <c r="EA153" s="268">
        <f>BL153</f>
        <v>3798000</v>
      </c>
      <c r="EC153" s="268">
        <f>BN153</f>
        <v>1998000</v>
      </c>
    </row>
    <row r="154" spans="1:133" ht="13.5" customHeight="1">
      <c r="A154" s="81" t="s">
        <v>851</v>
      </c>
      <c r="B154" s="34"/>
      <c r="C154" s="34"/>
      <c r="D154" s="98">
        <v>34488</v>
      </c>
      <c r="E154" s="34"/>
      <c r="F154" s="98">
        <v>38224</v>
      </c>
      <c r="G154" s="34"/>
      <c r="H154" s="98">
        <v>33189.794000000002</v>
      </c>
      <c r="I154" s="34"/>
      <c r="J154" s="98">
        <v>46663.890460000002</v>
      </c>
      <c r="K154" s="34"/>
      <c r="L154" s="98">
        <v>36928.041700000002</v>
      </c>
      <c r="M154" s="34"/>
      <c r="N154" s="98">
        <v>32039</v>
      </c>
      <c r="O154" s="34"/>
      <c r="P154" s="215">
        <v>40682000</v>
      </c>
      <c r="Q154" s="34"/>
      <c r="R154" s="215">
        <v>29137000</v>
      </c>
      <c r="S154" s="34"/>
      <c r="T154" s="215">
        <v>18556000</v>
      </c>
      <c r="U154" s="34"/>
      <c r="V154" s="215">
        <v>24447000</v>
      </c>
      <c r="W154" s="34"/>
      <c r="X154" s="215">
        <v>49646000</v>
      </c>
      <c r="Y154" s="34"/>
      <c r="Z154" s="215">
        <v>14330000</v>
      </c>
      <c r="AA154" s="34"/>
      <c r="AB154" s="215">
        <v>82126000</v>
      </c>
      <c r="AC154" s="34"/>
      <c r="AD154" s="215">
        <f>[17]BS_PT!$S$68</f>
        <v>26806000</v>
      </c>
      <c r="AE154" s="34"/>
      <c r="AF154" s="215">
        <v>25707000</v>
      </c>
      <c r="AG154" s="34"/>
      <c r="AH154" s="215">
        <v>36181000</v>
      </c>
      <c r="AI154" s="34"/>
      <c r="AJ154" s="215">
        <v>41149000</v>
      </c>
      <c r="AK154" s="34"/>
      <c r="AL154" s="215">
        <v>35587000</v>
      </c>
      <c r="AM154" s="34"/>
      <c r="AN154" s="215">
        <v>36832000</v>
      </c>
      <c r="AO154" s="34"/>
      <c r="AP154" s="215">
        <v>23937000</v>
      </c>
      <c r="AQ154" s="34"/>
      <c r="AR154" s="215">
        <v>26572000</v>
      </c>
      <c r="AS154" s="34"/>
      <c r="AT154" s="215">
        <v>48722000</v>
      </c>
      <c r="AU154" s="34"/>
      <c r="AV154" s="215">
        <v>59462000</v>
      </c>
      <c r="AW154" s="34"/>
      <c r="AX154" s="215">
        <v>69795000</v>
      </c>
      <c r="AY154" s="34"/>
      <c r="AZ154" s="337"/>
      <c r="BA154" s="34"/>
      <c r="BB154" s="215">
        <v>271095000</v>
      </c>
      <c r="BC154" s="34"/>
      <c r="BD154" s="215">
        <v>251474000</v>
      </c>
      <c r="BE154" s="34"/>
      <c r="BF154" s="215">
        <v>246171000</v>
      </c>
      <c r="BG154" s="34"/>
      <c r="BH154" s="215">
        <v>242294000</v>
      </c>
      <c r="BI154" s="34"/>
      <c r="BJ154" s="215">
        <v>231548000</v>
      </c>
      <c r="BK154" s="520"/>
      <c r="BL154" s="215">
        <v>254509000</v>
      </c>
      <c r="BM154" s="520"/>
      <c r="BN154" s="215">
        <v>204687000</v>
      </c>
      <c r="BO154" s="520"/>
      <c r="BP154" s="81" t="s">
        <v>852</v>
      </c>
      <c r="BQ154" s="34"/>
      <c r="BR154" s="34"/>
      <c r="BS154" s="98">
        <v>34488</v>
      </c>
      <c r="BT154" s="34"/>
      <c r="BU154" s="98">
        <v>38224</v>
      </c>
      <c r="BV154" s="34"/>
      <c r="BW154" s="98">
        <v>33189.794000000002</v>
      </c>
      <c r="BX154" s="34"/>
      <c r="BY154" s="98">
        <v>46663.890460000002</v>
      </c>
      <c r="BZ154" s="34"/>
      <c r="CA154" s="98">
        <v>36928.041700000002</v>
      </c>
      <c r="CB154" s="34"/>
      <c r="CC154" s="98">
        <v>32039</v>
      </c>
      <c r="CD154" s="34"/>
      <c r="CE154" s="215">
        <v>40682000</v>
      </c>
      <c r="CF154" s="34"/>
      <c r="CG154" s="215">
        <v>29137000</v>
      </c>
      <c r="CH154" s="34"/>
      <c r="CI154" s="215">
        <f>T154</f>
        <v>18556000</v>
      </c>
      <c r="CJ154" s="34"/>
      <c r="CK154" s="215">
        <f>V154</f>
        <v>24447000</v>
      </c>
      <c r="CL154" s="34"/>
      <c r="CM154" s="215">
        <f>X154</f>
        <v>49646000</v>
      </c>
      <c r="CN154" s="34"/>
      <c r="CO154" s="215">
        <f>Z154</f>
        <v>14330000</v>
      </c>
      <c r="CP154" s="34"/>
      <c r="CQ154" s="215">
        <f>AB154</f>
        <v>82126000</v>
      </c>
      <c r="CR154" s="34"/>
      <c r="CS154" s="215">
        <f>AD154</f>
        <v>26806000</v>
      </c>
      <c r="CT154" s="34"/>
      <c r="CU154" s="215">
        <f>AF154</f>
        <v>25707000</v>
      </c>
      <c r="CV154" s="34"/>
      <c r="CW154" s="215">
        <f>AH154</f>
        <v>36181000</v>
      </c>
      <c r="CX154" s="34"/>
      <c r="CY154" s="215">
        <f>AJ154</f>
        <v>41149000</v>
      </c>
      <c r="CZ154" s="34"/>
      <c r="DA154" s="215">
        <f>AL154</f>
        <v>35587000</v>
      </c>
      <c r="DB154" s="34"/>
      <c r="DC154" s="215">
        <f>AN154</f>
        <v>36832000</v>
      </c>
      <c r="DD154" s="34"/>
      <c r="DE154" s="215">
        <f>AP154</f>
        <v>23937000</v>
      </c>
      <c r="DF154" s="34"/>
      <c r="DG154" s="215">
        <f>+AR154</f>
        <v>26572000</v>
      </c>
      <c r="DH154" s="34"/>
      <c r="DI154" s="215">
        <f>+AT154</f>
        <v>48722000</v>
      </c>
      <c r="DJ154" s="34"/>
      <c r="DK154" s="215">
        <f>+AV154</f>
        <v>59462000</v>
      </c>
      <c r="DL154" s="34"/>
      <c r="DM154" s="215">
        <f>+AX154</f>
        <v>69795000</v>
      </c>
      <c r="DN154" s="34"/>
      <c r="DO154" s="337"/>
      <c r="DP154" s="34"/>
      <c r="DQ154" s="215">
        <f>+BB154</f>
        <v>271095000</v>
      </c>
      <c r="DR154" s="34"/>
      <c r="DS154" s="215">
        <f>+BD154</f>
        <v>251474000</v>
      </c>
      <c r="DT154" s="34"/>
      <c r="DU154" s="215">
        <f>+BF154</f>
        <v>246171000</v>
      </c>
      <c r="DV154" s="34"/>
      <c r="DW154" s="215">
        <f>+BH154</f>
        <v>242294000</v>
      </c>
      <c r="DX154" s="34"/>
      <c r="DY154" s="215">
        <f>BJ154</f>
        <v>231548000</v>
      </c>
      <c r="EA154" s="215">
        <f>BL154</f>
        <v>254509000</v>
      </c>
      <c r="EC154" s="215">
        <f>BN154</f>
        <v>204687000</v>
      </c>
    </row>
    <row r="155" spans="1:133" ht="13.5" customHeight="1">
      <c r="A155" s="127" t="s">
        <v>910</v>
      </c>
      <c r="B155" s="33"/>
      <c r="C155" s="33"/>
      <c r="D155" s="128">
        <v>2743016</v>
      </c>
      <c r="E155" s="33"/>
      <c r="F155" s="128">
        <v>2774468</v>
      </c>
      <c r="G155" s="33"/>
      <c r="H155" s="128">
        <v>3322304.1120000007</v>
      </c>
      <c r="I155" s="33"/>
      <c r="J155" s="270">
        <v>2988719.1632500002</v>
      </c>
      <c r="K155" s="33"/>
      <c r="L155" s="270">
        <v>3222076.4466499994</v>
      </c>
      <c r="M155" s="33"/>
      <c r="N155" s="270">
        <v>4287112</v>
      </c>
      <c r="O155" s="33"/>
      <c r="P155" s="271">
        <v>4049791000</v>
      </c>
      <c r="Q155" s="33"/>
      <c r="R155" s="271">
        <v>4694026000</v>
      </c>
      <c r="S155" s="33"/>
      <c r="T155" s="271">
        <v>5241066000</v>
      </c>
      <c r="U155" s="33"/>
      <c r="V155" s="271">
        <v>6070822000</v>
      </c>
      <c r="W155" s="33"/>
      <c r="X155" s="271">
        <v>6170761000</v>
      </c>
      <c r="Y155" s="33"/>
      <c r="Z155" s="271">
        <v>6016116000</v>
      </c>
      <c r="AA155" s="33"/>
      <c r="AB155" s="271">
        <v>6211497000</v>
      </c>
      <c r="AC155" s="33"/>
      <c r="AD155" s="271">
        <f>[17]BS_PT!$S$69</f>
        <v>6165866000</v>
      </c>
      <c r="AE155" s="33"/>
      <c r="AF155" s="271">
        <v>6268447000</v>
      </c>
      <c r="AG155" s="33"/>
      <c r="AH155" s="271">
        <v>6150162000</v>
      </c>
      <c r="AI155" s="33"/>
      <c r="AJ155" s="271">
        <v>6986887000</v>
      </c>
      <c r="AK155" s="33"/>
      <c r="AL155" s="271">
        <v>7980339000</v>
      </c>
      <c r="AM155" s="33"/>
      <c r="AN155" s="271">
        <v>8145439000</v>
      </c>
      <c r="AO155" s="33"/>
      <c r="AP155" s="271">
        <f>SUM(AP144:AP154)</f>
        <v>7813341000</v>
      </c>
      <c r="AQ155" s="33"/>
      <c r="AR155" s="271">
        <f>SUM(AR144:AR154)</f>
        <v>8880722000</v>
      </c>
      <c r="AS155" s="33"/>
      <c r="AT155" s="271">
        <v>9033720000</v>
      </c>
      <c r="AU155" s="33"/>
      <c r="AV155" s="271">
        <f>SUM(AV144:AV154)</f>
        <v>9350923000</v>
      </c>
      <c r="AW155" s="33"/>
      <c r="AX155" s="271">
        <v>9053501000</v>
      </c>
      <c r="AY155" s="33"/>
      <c r="AZ155" s="343"/>
      <c r="BA155" s="33"/>
      <c r="BB155" s="271">
        <v>9357810000</v>
      </c>
      <c r="BC155" s="33"/>
      <c r="BD155" s="271">
        <v>8980884000</v>
      </c>
      <c r="BE155" s="33"/>
      <c r="BF155" s="271">
        <v>8922137000</v>
      </c>
      <c r="BG155" s="33"/>
      <c r="BH155" s="271">
        <v>9847732000</v>
      </c>
      <c r="BI155" s="33"/>
      <c r="BJ155" s="271">
        <v>9036161000</v>
      </c>
      <c r="BK155" s="308"/>
      <c r="BL155" s="271">
        <v>9923172000</v>
      </c>
      <c r="BM155" s="308"/>
      <c r="BN155" s="271">
        <v>10291714000</v>
      </c>
      <c r="BO155" s="308"/>
      <c r="BP155" s="127" t="s">
        <v>866</v>
      </c>
      <c r="BQ155" s="33"/>
      <c r="BR155" s="33"/>
      <c r="BS155" s="128">
        <v>2743016</v>
      </c>
      <c r="BT155" s="33"/>
      <c r="BU155" s="128">
        <v>2774468</v>
      </c>
      <c r="BV155" s="33"/>
      <c r="BW155" s="128">
        <v>3322304.1120000007</v>
      </c>
      <c r="BX155" s="33"/>
      <c r="BY155" s="128">
        <v>2988719.1632500002</v>
      </c>
      <c r="BZ155" s="33"/>
      <c r="CA155" s="128">
        <v>3222076.4466499994</v>
      </c>
      <c r="CB155" s="33"/>
      <c r="CC155" s="128">
        <v>4287112</v>
      </c>
      <c r="CD155" s="33"/>
      <c r="CE155" s="271">
        <v>4049791000</v>
      </c>
      <c r="CF155" s="33"/>
      <c r="CG155" s="271">
        <v>4694026000</v>
      </c>
      <c r="CH155" s="33"/>
      <c r="CI155" s="271">
        <f>T155</f>
        <v>5241066000</v>
      </c>
      <c r="CJ155" s="33"/>
      <c r="CK155" s="271">
        <f>V155</f>
        <v>6070822000</v>
      </c>
      <c r="CL155" s="33"/>
      <c r="CM155" s="271">
        <f>X155</f>
        <v>6170761000</v>
      </c>
      <c r="CN155" s="33"/>
      <c r="CO155" s="271">
        <f>Z155</f>
        <v>6016116000</v>
      </c>
      <c r="CP155" s="33"/>
      <c r="CQ155" s="271">
        <f>AB155</f>
        <v>6211497000</v>
      </c>
      <c r="CR155" s="33"/>
      <c r="CS155" s="271">
        <f>AD155</f>
        <v>6165866000</v>
      </c>
      <c r="CT155" s="33"/>
      <c r="CU155" s="271">
        <f>AF155</f>
        <v>6268447000</v>
      </c>
      <c r="CV155" s="33"/>
      <c r="CW155" s="271">
        <f>AH155</f>
        <v>6150162000</v>
      </c>
      <c r="CX155" s="33"/>
      <c r="CY155" s="271">
        <f>AJ155</f>
        <v>6986887000</v>
      </c>
      <c r="CZ155" s="33"/>
      <c r="DA155" s="271">
        <f>AL155</f>
        <v>7980339000</v>
      </c>
      <c r="DB155" s="33"/>
      <c r="DC155" s="271">
        <f>AN155</f>
        <v>8145439000</v>
      </c>
      <c r="DD155" s="33"/>
      <c r="DE155" s="271">
        <f>AP155</f>
        <v>7813341000</v>
      </c>
      <c r="DF155" s="33"/>
      <c r="DG155" s="271">
        <f>+AR155</f>
        <v>8880722000</v>
      </c>
      <c r="DH155" s="33"/>
      <c r="DI155" s="271">
        <f>+AT155</f>
        <v>9033720000</v>
      </c>
      <c r="DJ155" s="33"/>
      <c r="DK155" s="271">
        <f>+AV155</f>
        <v>9350923000</v>
      </c>
      <c r="DL155" s="33"/>
      <c r="DM155" s="271">
        <f>+AX155</f>
        <v>9053501000</v>
      </c>
      <c r="DN155" s="33"/>
      <c r="DO155" s="343"/>
      <c r="DP155" s="33"/>
      <c r="DQ155" s="271">
        <f>+BB155</f>
        <v>9357810000</v>
      </c>
      <c r="DR155" s="33"/>
      <c r="DS155" s="271">
        <f>+BD155</f>
        <v>8980884000</v>
      </c>
      <c r="DT155" s="33"/>
      <c r="DU155" s="271">
        <f>+BF155</f>
        <v>8922137000</v>
      </c>
      <c r="DV155" s="33"/>
      <c r="DW155" s="271">
        <f>+BH155</f>
        <v>9847732000</v>
      </c>
      <c r="DX155" s="33"/>
      <c r="DY155" s="271">
        <f>BJ155</f>
        <v>9036161000</v>
      </c>
      <c r="EA155" s="271">
        <f>BL155</f>
        <v>9923172000</v>
      </c>
      <c r="EC155" s="271">
        <f>BN155</f>
        <v>10291714000</v>
      </c>
    </row>
    <row r="156" spans="1:133" ht="13.5" customHeight="1">
      <c r="A156" s="305"/>
      <c r="B156" s="33"/>
      <c r="C156" s="33"/>
      <c r="D156" s="306"/>
      <c r="E156" s="33"/>
      <c r="F156" s="306"/>
      <c r="G156" s="33"/>
      <c r="H156" s="306"/>
      <c r="I156" s="33"/>
      <c r="J156" s="307"/>
      <c r="K156" s="33"/>
      <c r="L156" s="307"/>
      <c r="M156" s="33"/>
      <c r="N156" s="307"/>
      <c r="O156" s="33"/>
      <c r="P156" s="308"/>
      <c r="Q156" s="33"/>
      <c r="R156" s="308"/>
      <c r="S156" s="33"/>
      <c r="T156" s="308"/>
      <c r="U156" s="33"/>
      <c r="V156" s="308"/>
      <c r="W156" s="33"/>
      <c r="X156" s="308"/>
      <c r="Y156" s="33"/>
      <c r="Z156" s="308"/>
      <c r="AA156" s="33"/>
      <c r="AB156" s="308"/>
      <c r="AC156" s="33"/>
      <c r="AD156" s="308"/>
      <c r="AE156" s="33"/>
      <c r="AF156" s="308"/>
      <c r="AG156" s="33"/>
      <c r="AH156" s="308"/>
      <c r="AI156" s="33"/>
      <c r="AJ156" s="308"/>
      <c r="AK156" s="33"/>
      <c r="AL156" s="308"/>
      <c r="AM156" s="33"/>
      <c r="AN156" s="308"/>
      <c r="AO156" s="33"/>
      <c r="AP156" s="308"/>
      <c r="AQ156" s="33"/>
      <c r="AR156" s="308"/>
      <c r="AS156" s="33"/>
      <c r="AT156" s="308"/>
      <c r="AU156" s="33"/>
      <c r="AV156" s="308"/>
      <c r="AW156" s="33"/>
      <c r="AX156" s="308"/>
      <c r="AY156" s="33"/>
      <c r="AZ156" s="348"/>
      <c r="BA156" s="33"/>
      <c r="BB156" s="308"/>
      <c r="BC156" s="33"/>
      <c r="BD156" s="308"/>
      <c r="BE156" s="33"/>
      <c r="BF156" s="308"/>
      <c r="BG156" s="33"/>
      <c r="BH156" s="308"/>
      <c r="BI156" s="33"/>
      <c r="BJ156" s="308"/>
      <c r="BK156" s="308"/>
      <c r="BL156" s="308"/>
      <c r="BM156" s="308"/>
      <c r="BN156" s="308"/>
      <c r="BO156" s="308"/>
      <c r="BP156" s="305"/>
      <c r="BQ156" s="33"/>
      <c r="BR156" s="33"/>
      <c r="BS156" s="306"/>
      <c r="BT156" s="33"/>
      <c r="BU156" s="306"/>
      <c r="BV156" s="33"/>
      <c r="BW156" s="306"/>
      <c r="BX156" s="33"/>
      <c r="BY156" s="306"/>
      <c r="BZ156" s="33"/>
      <c r="CA156" s="306"/>
      <c r="CB156" s="33"/>
      <c r="CC156" s="306"/>
      <c r="CD156" s="33"/>
      <c r="CE156" s="308"/>
      <c r="CF156" s="33"/>
      <c r="CG156" s="308"/>
      <c r="CH156" s="33"/>
      <c r="CI156" s="308"/>
      <c r="CJ156" s="33"/>
      <c r="CK156" s="308"/>
      <c r="CL156" s="33"/>
      <c r="CM156" s="308"/>
      <c r="CN156" s="33"/>
      <c r="CO156" s="308"/>
      <c r="CP156" s="33"/>
      <c r="CQ156" s="308"/>
      <c r="CR156" s="33"/>
      <c r="CS156" s="308"/>
      <c r="CT156" s="33"/>
      <c r="CU156" s="308"/>
      <c r="CV156" s="33"/>
      <c r="CW156" s="308"/>
      <c r="CX156" s="33"/>
      <c r="CY156" s="308"/>
      <c r="CZ156" s="33"/>
      <c r="DA156" s="308"/>
      <c r="DB156" s="33"/>
      <c r="DC156" s="308"/>
      <c r="DD156" s="33"/>
      <c r="DE156" s="308"/>
      <c r="DF156" s="33"/>
      <c r="DG156" s="308"/>
      <c r="DH156" s="33"/>
      <c r="DI156" s="308"/>
      <c r="DJ156" s="33"/>
      <c r="DK156" s="308"/>
      <c r="DL156" s="33"/>
      <c r="DM156" s="308"/>
      <c r="DN156" s="33"/>
      <c r="DO156" s="348"/>
      <c r="DP156" s="33"/>
      <c r="DQ156" s="308"/>
      <c r="DR156" s="33"/>
      <c r="DS156" s="308"/>
      <c r="DT156" s="33"/>
      <c r="DU156" s="308"/>
      <c r="DV156" s="33"/>
      <c r="DW156" s="308"/>
      <c r="DX156" s="33"/>
      <c r="DY156" s="308"/>
      <c r="EA156" s="308"/>
      <c r="EC156" s="308"/>
    </row>
    <row r="157" spans="1:133" ht="13.5" customHeight="1">
      <c r="A157" s="127" t="s">
        <v>867</v>
      </c>
      <c r="B157" s="33"/>
      <c r="C157" s="33"/>
      <c r="D157" s="128">
        <f t="shared" ref="D157:L157" si="0">+D155+D140</f>
        <v>3365294</v>
      </c>
      <c r="E157" s="33"/>
      <c r="F157" s="128">
        <f t="shared" si="0"/>
        <v>3454995</v>
      </c>
      <c r="G157" s="33"/>
      <c r="H157" s="128">
        <f t="shared" si="0"/>
        <v>4022665.4070000006</v>
      </c>
      <c r="I157" s="33"/>
      <c r="J157" s="270">
        <f t="shared" si="0"/>
        <v>3635523.2058200003</v>
      </c>
      <c r="K157" s="33"/>
      <c r="L157" s="270">
        <f t="shared" si="0"/>
        <v>3899127.2347599994</v>
      </c>
      <c r="M157" s="33"/>
      <c r="N157" s="270">
        <f t="shared" ref="N157:AP157" si="1">+N155+N140</f>
        <v>5039269.2196000004</v>
      </c>
      <c r="O157" s="33"/>
      <c r="P157" s="271">
        <f t="shared" si="1"/>
        <v>5098151000</v>
      </c>
      <c r="Q157" s="33"/>
      <c r="R157" s="271">
        <f t="shared" si="1"/>
        <v>5682005000</v>
      </c>
      <c r="S157" s="33"/>
      <c r="T157" s="271">
        <f t="shared" si="1"/>
        <v>6272423000</v>
      </c>
      <c r="U157" s="33"/>
      <c r="V157" s="271">
        <f t="shared" si="1"/>
        <v>7209415000</v>
      </c>
      <c r="W157" s="33"/>
      <c r="X157" s="271">
        <f t="shared" si="1"/>
        <v>7055998000</v>
      </c>
      <c r="Y157" s="33"/>
      <c r="Z157" s="271">
        <f t="shared" si="1"/>
        <v>6826198000</v>
      </c>
      <c r="AA157" s="33"/>
      <c r="AB157" s="271">
        <f t="shared" si="1"/>
        <v>7084253000</v>
      </c>
      <c r="AC157" s="33"/>
      <c r="AD157" s="271">
        <f t="shared" si="1"/>
        <v>7277311000</v>
      </c>
      <c r="AE157" s="33"/>
      <c r="AF157" s="271">
        <f t="shared" si="1"/>
        <v>7497578000</v>
      </c>
      <c r="AG157" s="33"/>
      <c r="AH157" s="271">
        <f t="shared" si="1"/>
        <v>7558759000</v>
      </c>
      <c r="AI157" s="33"/>
      <c r="AJ157" s="271">
        <f t="shared" si="1"/>
        <v>8410059000</v>
      </c>
      <c r="AK157" s="33"/>
      <c r="AL157" s="271">
        <f t="shared" si="1"/>
        <v>9253200000</v>
      </c>
      <c r="AM157" s="33"/>
      <c r="AN157" s="271">
        <f t="shared" si="1"/>
        <v>9115793000</v>
      </c>
      <c r="AO157" s="33"/>
      <c r="AP157" s="271">
        <f t="shared" si="1"/>
        <v>8785875000</v>
      </c>
      <c r="AQ157" s="33"/>
      <c r="AR157" s="271">
        <f>+AR155+AR140</f>
        <v>9979548000</v>
      </c>
      <c r="AS157" s="33"/>
      <c r="AT157" s="271">
        <v>10180745000</v>
      </c>
      <c r="AU157" s="33"/>
      <c r="AV157" s="271">
        <v>10874591000</v>
      </c>
      <c r="AW157" s="33"/>
      <c r="AX157" s="271">
        <v>10795448000</v>
      </c>
      <c r="AY157" s="33"/>
      <c r="AZ157" s="343"/>
      <c r="BA157" s="33"/>
      <c r="BB157" s="271">
        <v>11058713000</v>
      </c>
      <c r="BC157" s="33"/>
      <c r="BD157" s="271">
        <v>11179612000</v>
      </c>
      <c r="BE157" s="33"/>
      <c r="BF157" s="271">
        <v>11374703000</v>
      </c>
      <c r="BG157" s="33"/>
      <c r="BH157" s="271">
        <v>11524689000</v>
      </c>
      <c r="BI157" s="33"/>
      <c r="BJ157" s="271">
        <v>11675477000</v>
      </c>
      <c r="BK157" s="308"/>
      <c r="BL157" s="271">
        <v>11946218000</v>
      </c>
      <c r="BM157" s="308"/>
      <c r="BN157" s="271">
        <v>12559452000</v>
      </c>
      <c r="BO157" s="308"/>
      <c r="BP157" s="127" t="s">
        <v>868</v>
      </c>
      <c r="BQ157" s="33"/>
      <c r="BR157" s="33"/>
      <c r="BS157" s="128">
        <f t="shared" ref="BS157:DE157" si="2">+BS155+BS140</f>
        <v>3365294</v>
      </c>
      <c r="BT157" s="33"/>
      <c r="BU157" s="128">
        <f t="shared" si="2"/>
        <v>3454995</v>
      </c>
      <c r="BV157" s="33"/>
      <c r="BW157" s="128">
        <f t="shared" si="2"/>
        <v>4022665.4070000006</v>
      </c>
      <c r="BX157" s="33"/>
      <c r="BY157" s="128">
        <f t="shared" si="2"/>
        <v>3635523.2058200003</v>
      </c>
      <c r="BZ157" s="33"/>
      <c r="CA157" s="128">
        <f t="shared" si="2"/>
        <v>3899127.2347599994</v>
      </c>
      <c r="CB157" s="33"/>
      <c r="CC157" s="128">
        <f t="shared" si="2"/>
        <v>5039269.2196000004</v>
      </c>
      <c r="CD157" s="33"/>
      <c r="CE157" s="271">
        <f t="shared" si="2"/>
        <v>5098151000</v>
      </c>
      <c r="CF157" s="33"/>
      <c r="CG157" s="271">
        <f t="shared" si="2"/>
        <v>5682005000</v>
      </c>
      <c r="CH157" s="33"/>
      <c r="CI157" s="271">
        <f t="shared" si="2"/>
        <v>6272423000</v>
      </c>
      <c r="CJ157" s="33"/>
      <c r="CK157" s="271">
        <f t="shared" si="2"/>
        <v>7209415000</v>
      </c>
      <c r="CL157" s="33"/>
      <c r="CM157" s="271">
        <f t="shared" si="2"/>
        <v>7055998000</v>
      </c>
      <c r="CN157" s="33"/>
      <c r="CO157" s="271">
        <f t="shared" si="2"/>
        <v>6826198000</v>
      </c>
      <c r="CP157" s="33"/>
      <c r="CQ157" s="271">
        <f t="shared" si="2"/>
        <v>7084253000</v>
      </c>
      <c r="CR157" s="33"/>
      <c r="CS157" s="271">
        <f t="shared" si="2"/>
        <v>7277311000</v>
      </c>
      <c r="CT157" s="33"/>
      <c r="CU157" s="271">
        <f t="shared" si="2"/>
        <v>7497578000</v>
      </c>
      <c r="CV157" s="33"/>
      <c r="CW157" s="271">
        <f t="shared" si="2"/>
        <v>7558759000</v>
      </c>
      <c r="CX157" s="33"/>
      <c r="CY157" s="271">
        <f t="shared" si="2"/>
        <v>8410059000</v>
      </c>
      <c r="CZ157" s="33"/>
      <c r="DA157" s="271">
        <f t="shared" si="2"/>
        <v>9253200000</v>
      </c>
      <c r="DB157" s="33"/>
      <c r="DC157" s="271">
        <f t="shared" si="2"/>
        <v>9115793000</v>
      </c>
      <c r="DD157" s="33"/>
      <c r="DE157" s="271">
        <f t="shared" si="2"/>
        <v>8785875000</v>
      </c>
      <c r="DF157" s="33"/>
      <c r="DG157" s="271">
        <f>+AR157</f>
        <v>9979548000</v>
      </c>
      <c r="DH157" s="33"/>
      <c r="DI157" s="271">
        <f>+AT157</f>
        <v>10180745000</v>
      </c>
      <c r="DJ157" s="33"/>
      <c r="DK157" s="271">
        <f>+AV157</f>
        <v>10874591000</v>
      </c>
      <c r="DL157" s="33"/>
      <c r="DM157" s="271">
        <f>+AX157</f>
        <v>10795448000</v>
      </c>
      <c r="DN157" s="33"/>
      <c r="DO157" s="343"/>
      <c r="DP157" s="33"/>
      <c r="DQ157" s="271">
        <f>+BB157</f>
        <v>11058713000</v>
      </c>
      <c r="DR157" s="33"/>
      <c r="DS157" s="271">
        <f>+BD157</f>
        <v>11179612000</v>
      </c>
      <c r="DT157" s="33"/>
      <c r="DU157" s="271">
        <f>+BF157</f>
        <v>11374703000</v>
      </c>
      <c r="DV157" s="33"/>
      <c r="DW157" s="271">
        <f>+BH157</f>
        <v>11524689000</v>
      </c>
      <c r="DX157" s="33"/>
      <c r="DY157" s="271">
        <f>BJ157</f>
        <v>11675477000</v>
      </c>
      <c r="EA157" s="271">
        <f>BL157</f>
        <v>11946218000</v>
      </c>
      <c r="EC157" s="271">
        <f>BN157</f>
        <v>12559452000</v>
      </c>
    </row>
    <row r="158" spans="1:133" ht="12" customHeight="1">
      <c r="A158" s="13"/>
      <c r="B158" s="141"/>
      <c r="C158" s="141"/>
      <c r="D158" s="141">
        <v>0</v>
      </c>
      <c r="E158" s="141"/>
      <c r="F158" s="141"/>
      <c r="G158" s="141"/>
      <c r="H158" s="141"/>
      <c r="I158" s="141"/>
      <c r="J158" s="141"/>
      <c r="K158" s="141"/>
      <c r="L158" s="141"/>
      <c r="M158" s="141"/>
      <c r="N158" s="141"/>
      <c r="O158" s="141"/>
      <c r="P158" s="13"/>
      <c r="Q158" s="141"/>
      <c r="R158" s="13"/>
      <c r="S158" s="141"/>
      <c r="T158" s="13"/>
      <c r="U158" s="141"/>
      <c r="V158" s="13"/>
      <c r="W158" s="141"/>
      <c r="X158" s="13"/>
      <c r="Y158" s="141"/>
      <c r="Z158" s="13"/>
      <c r="AA158" s="141"/>
      <c r="AB158" s="13"/>
      <c r="AC158" s="141"/>
      <c r="AD158" s="13"/>
      <c r="AE158" s="141"/>
      <c r="AF158" s="13"/>
      <c r="AG158" s="141"/>
      <c r="AH158" s="13"/>
      <c r="AI158" s="141"/>
      <c r="AJ158" s="13"/>
      <c r="AK158" s="141"/>
      <c r="AL158" s="13"/>
      <c r="AM158" s="141"/>
      <c r="AN158" s="13"/>
      <c r="AO158" s="141"/>
      <c r="AP158" s="13"/>
      <c r="AQ158" s="141"/>
      <c r="AR158" s="13"/>
      <c r="AS158" s="141"/>
      <c r="AT158" s="13"/>
      <c r="AU158" s="141"/>
      <c r="AV158" s="13"/>
      <c r="AW158" s="141"/>
      <c r="AX158" s="13"/>
      <c r="AY158" s="141"/>
      <c r="AZ158" s="342"/>
      <c r="BA158" s="141"/>
      <c r="BB158" s="13"/>
      <c r="BC158" s="141"/>
      <c r="BD158" s="13"/>
      <c r="BE158" s="141"/>
      <c r="BF158" s="13"/>
      <c r="BG158" s="141"/>
      <c r="BH158" s="13"/>
      <c r="BI158" s="141"/>
      <c r="BJ158" s="13"/>
      <c r="BK158" s="13"/>
      <c r="BL158" s="13"/>
      <c r="BM158" s="13"/>
      <c r="BN158" s="13"/>
      <c r="BO158" s="13"/>
      <c r="BP158" s="13"/>
      <c r="BQ158" s="141"/>
      <c r="BR158" s="141"/>
      <c r="BS158" s="65"/>
      <c r="BT158" s="141"/>
      <c r="BU158" s="65"/>
      <c r="BV158" s="141"/>
      <c r="BW158" s="65"/>
      <c r="BX158" s="141"/>
      <c r="BY158" s="65"/>
      <c r="BZ158" s="141"/>
      <c r="CA158" s="65"/>
      <c r="CB158" s="141"/>
      <c r="CC158" s="65"/>
      <c r="CD158" s="141"/>
      <c r="CE158" s="13"/>
      <c r="CF158" s="141"/>
      <c r="CG158" s="13"/>
      <c r="CH158" s="141"/>
      <c r="CI158" s="13"/>
      <c r="CJ158" s="141"/>
      <c r="CK158" s="13"/>
      <c r="CL158" s="141"/>
      <c r="CM158" s="13"/>
      <c r="CN158" s="141"/>
      <c r="CO158" s="13"/>
      <c r="CP158" s="141"/>
      <c r="CQ158" s="13"/>
      <c r="CR158" s="141"/>
      <c r="CS158" s="13"/>
      <c r="CT158" s="141"/>
      <c r="CU158" s="13"/>
      <c r="CV158" s="141"/>
      <c r="CW158" s="13"/>
      <c r="CX158" s="141"/>
      <c r="CY158" s="13"/>
      <c r="CZ158" s="141"/>
      <c r="DA158" s="13"/>
      <c r="DB158" s="141"/>
      <c r="DC158" s="13"/>
      <c r="DD158" s="141"/>
      <c r="DE158" s="13"/>
      <c r="DF158" s="141"/>
      <c r="DG158" s="13"/>
      <c r="DH158" s="141"/>
      <c r="DI158" s="13"/>
      <c r="DJ158" s="141"/>
      <c r="DK158" s="13"/>
      <c r="DL158" s="141"/>
      <c r="DM158" s="13"/>
      <c r="DN158" s="141"/>
      <c r="DO158" s="342"/>
      <c r="DP158" s="141"/>
      <c r="DQ158" s="13"/>
      <c r="DR158" s="141"/>
      <c r="DS158" s="13"/>
      <c r="DT158" s="522"/>
      <c r="DU158" s="13"/>
      <c r="DV158" s="522"/>
      <c r="DW158" s="13"/>
      <c r="DX158" s="522"/>
      <c r="DY158" s="13"/>
      <c r="EA158" s="13"/>
      <c r="EC158" s="13"/>
    </row>
    <row r="159" spans="1:133" ht="13.5" customHeight="1">
      <c r="A159" s="99" t="s">
        <v>941</v>
      </c>
      <c r="B159" s="32"/>
      <c r="C159" s="32"/>
      <c r="D159" s="100"/>
      <c r="E159" s="32"/>
      <c r="F159" s="100"/>
      <c r="G159" s="32"/>
      <c r="H159" s="100"/>
      <c r="I159" s="32"/>
      <c r="J159" s="100"/>
      <c r="K159" s="32"/>
      <c r="L159" s="100"/>
      <c r="M159" s="32"/>
      <c r="N159" s="100"/>
      <c r="O159" s="32"/>
      <c r="P159" s="100"/>
      <c r="Q159" s="32"/>
      <c r="R159" s="100"/>
      <c r="S159" s="32"/>
      <c r="T159" s="100"/>
      <c r="U159" s="32"/>
      <c r="V159" s="100"/>
      <c r="W159" s="32"/>
      <c r="X159" s="100"/>
      <c r="Y159" s="32"/>
      <c r="Z159" s="100"/>
      <c r="AA159" s="32"/>
      <c r="AB159" s="100"/>
      <c r="AC159" s="32"/>
      <c r="AD159" s="100"/>
      <c r="AE159" s="32"/>
      <c r="AF159" s="100"/>
      <c r="AG159" s="32"/>
      <c r="AH159" s="100"/>
      <c r="AI159" s="32"/>
      <c r="AJ159" s="100"/>
      <c r="AK159" s="32"/>
      <c r="AL159" s="100"/>
      <c r="AM159" s="32"/>
      <c r="AN159" s="100"/>
      <c r="AO159" s="32"/>
      <c r="AP159" s="100"/>
      <c r="AQ159" s="32"/>
      <c r="AR159" s="100"/>
      <c r="AS159" s="32"/>
      <c r="AT159" s="100"/>
      <c r="AU159" s="32"/>
      <c r="AV159" s="100"/>
      <c r="AW159" s="32"/>
      <c r="AX159" s="100"/>
      <c r="AY159" s="32"/>
      <c r="AZ159" s="346"/>
      <c r="BA159" s="32"/>
      <c r="BB159" s="100"/>
      <c r="BC159" s="32"/>
      <c r="BD159" s="100"/>
      <c r="BE159" s="32"/>
      <c r="BF159" s="100"/>
      <c r="BG159" s="32"/>
      <c r="BH159" s="100"/>
      <c r="BI159" s="32"/>
      <c r="BJ159" s="100"/>
      <c r="BK159" s="529"/>
      <c r="BL159" s="100"/>
      <c r="BM159" s="529"/>
      <c r="BN159" s="100"/>
      <c r="BO159" s="529"/>
      <c r="BP159" s="99" t="s">
        <v>911</v>
      </c>
      <c r="BQ159" s="32"/>
      <c r="BR159" s="32"/>
      <c r="BS159" s="100"/>
      <c r="BT159" s="32"/>
      <c r="BU159" s="100"/>
      <c r="BV159" s="32"/>
      <c r="BW159" s="100"/>
      <c r="BX159" s="32"/>
      <c r="BY159" s="100"/>
      <c r="BZ159" s="32"/>
      <c r="CA159" s="100"/>
      <c r="CB159" s="32"/>
      <c r="CC159" s="100"/>
      <c r="CD159" s="32"/>
      <c r="CE159" s="100"/>
      <c r="CF159" s="32"/>
      <c r="CG159" s="100"/>
      <c r="CH159" s="32"/>
      <c r="CI159" s="100"/>
      <c r="CJ159" s="32"/>
      <c r="CK159" s="100"/>
      <c r="CL159" s="32"/>
      <c r="CM159" s="100"/>
      <c r="CN159" s="32"/>
      <c r="CO159" s="100"/>
      <c r="CP159" s="32"/>
      <c r="CQ159" s="100"/>
      <c r="CR159" s="32"/>
      <c r="CS159" s="100"/>
      <c r="CT159" s="32"/>
      <c r="CU159" s="100"/>
      <c r="CV159" s="32"/>
      <c r="CW159" s="100"/>
      <c r="CX159" s="32"/>
      <c r="CY159" s="100"/>
      <c r="CZ159" s="32"/>
      <c r="DA159" s="100"/>
      <c r="DB159" s="32"/>
      <c r="DC159" s="100"/>
      <c r="DD159" s="32"/>
      <c r="DE159" s="100"/>
      <c r="DF159" s="32"/>
      <c r="DG159" s="100"/>
      <c r="DH159" s="32"/>
      <c r="DI159" s="100"/>
      <c r="DJ159" s="32"/>
      <c r="DK159" s="100"/>
      <c r="DL159" s="32"/>
      <c r="DM159" s="100"/>
      <c r="DN159" s="32"/>
      <c r="DO159" s="346"/>
      <c r="DP159" s="32"/>
      <c r="DQ159" s="100"/>
      <c r="DR159" s="32"/>
      <c r="DS159" s="100"/>
      <c r="DT159" s="32"/>
      <c r="DU159" s="100"/>
      <c r="DV159" s="32"/>
      <c r="DW159" s="100"/>
      <c r="DX159" s="32"/>
      <c r="DY159" s="100"/>
      <c r="EA159" s="100"/>
      <c r="EC159" s="100"/>
    </row>
    <row r="160" spans="1:133" ht="13.5" customHeight="1">
      <c r="A160" s="265" t="s">
        <v>871</v>
      </c>
      <c r="B160" s="33"/>
      <c r="C160" s="33"/>
      <c r="D160" s="266">
        <v>3042035</v>
      </c>
      <c r="E160" s="33"/>
      <c r="F160" s="266">
        <v>3042035</v>
      </c>
      <c r="G160" s="33"/>
      <c r="H160" s="266">
        <v>3042034.3629999999</v>
      </c>
      <c r="I160" s="33"/>
      <c r="J160" s="267">
        <v>3042033.8626999999</v>
      </c>
      <c r="K160" s="33"/>
      <c r="L160" s="267">
        <v>3042033.8626999999</v>
      </c>
      <c r="M160" s="33"/>
      <c r="N160" s="267">
        <v>3042035</v>
      </c>
      <c r="O160" s="33"/>
      <c r="P160" s="268">
        <v>3042035000</v>
      </c>
      <c r="Q160" s="33"/>
      <c r="R160" s="268">
        <v>3042033862.6999998</v>
      </c>
      <c r="S160" s="33"/>
      <c r="T160" s="268">
        <v>3042035000</v>
      </c>
      <c r="U160" s="33"/>
      <c r="V160" s="268">
        <v>3042035000</v>
      </c>
      <c r="W160" s="33"/>
      <c r="X160" s="268">
        <v>3042035000</v>
      </c>
      <c r="Y160" s="33"/>
      <c r="Z160" s="268">
        <v>3042035000</v>
      </c>
      <c r="AA160" s="33"/>
      <c r="AB160" s="268">
        <v>3042035000</v>
      </c>
      <c r="AC160" s="33"/>
      <c r="AD160" s="268">
        <f>[17]BS_PT!$S$71</f>
        <v>3042035000</v>
      </c>
      <c r="AE160" s="33"/>
      <c r="AF160" s="268">
        <v>3042035000</v>
      </c>
      <c r="AG160" s="33"/>
      <c r="AH160" s="268">
        <v>3042035000</v>
      </c>
      <c r="AI160" s="33"/>
      <c r="AJ160" s="268">
        <v>3042035000</v>
      </c>
      <c r="AK160" s="33"/>
      <c r="AL160" s="268">
        <v>3042035000</v>
      </c>
      <c r="AM160" s="33"/>
      <c r="AN160" s="268">
        <v>3042035000</v>
      </c>
      <c r="AO160" s="33"/>
      <c r="AP160" s="268">
        <v>3042035000</v>
      </c>
      <c r="AQ160" s="33"/>
      <c r="AR160" s="268">
        <v>3042035000</v>
      </c>
      <c r="AS160" s="33"/>
      <c r="AT160" s="268">
        <v>3042035000</v>
      </c>
      <c r="AU160" s="33"/>
      <c r="AV160" s="268">
        <v>3067535000</v>
      </c>
      <c r="AW160" s="33"/>
      <c r="AX160" s="268">
        <v>3067535000</v>
      </c>
      <c r="AY160" s="33"/>
      <c r="AZ160" s="338"/>
      <c r="BA160" s="33"/>
      <c r="BB160" s="268">
        <v>3067535000</v>
      </c>
      <c r="BC160" s="33"/>
      <c r="BD160" s="268">
        <v>3067535000</v>
      </c>
      <c r="BE160" s="33"/>
      <c r="BF160" s="268">
        <v>3067535000</v>
      </c>
      <c r="BG160" s="33"/>
      <c r="BH160" s="268">
        <v>3067535000</v>
      </c>
      <c r="BI160" s="33"/>
      <c r="BJ160" s="268">
        <v>3067535000</v>
      </c>
      <c r="BK160" s="520"/>
      <c r="BL160" s="268">
        <v>3067535000</v>
      </c>
      <c r="BM160" s="520"/>
      <c r="BN160" s="268">
        <v>3067535000</v>
      </c>
      <c r="BO160" s="520"/>
      <c r="BP160" s="265" t="s">
        <v>912</v>
      </c>
      <c r="BQ160" s="33"/>
      <c r="BR160" s="33"/>
      <c r="BS160" s="266">
        <v>3042035</v>
      </c>
      <c r="BT160" s="33"/>
      <c r="BU160" s="266">
        <v>3042035</v>
      </c>
      <c r="BV160" s="33"/>
      <c r="BW160" s="266">
        <v>3042034.3629999999</v>
      </c>
      <c r="BX160" s="33"/>
      <c r="BY160" s="266">
        <v>3042033.8626999999</v>
      </c>
      <c r="BZ160" s="33"/>
      <c r="CA160" s="266">
        <v>3042033.8626999999</v>
      </c>
      <c r="CB160" s="33"/>
      <c r="CC160" s="266">
        <v>3042035</v>
      </c>
      <c r="CD160" s="33"/>
      <c r="CE160" s="268">
        <v>3042035000</v>
      </c>
      <c r="CF160" s="33"/>
      <c r="CG160" s="268">
        <v>3042033862.6999998</v>
      </c>
      <c r="CH160" s="33"/>
      <c r="CI160" s="268">
        <f>T160</f>
        <v>3042035000</v>
      </c>
      <c r="CJ160" s="33"/>
      <c r="CK160" s="268">
        <f>V160</f>
        <v>3042035000</v>
      </c>
      <c r="CL160" s="33"/>
      <c r="CM160" s="268">
        <f>X160</f>
        <v>3042035000</v>
      </c>
      <c r="CN160" s="33"/>
      <c r="CO160" s="268">
        <f>Z160</f>
        <v>3042035000</v>
      </c>
      <c r="CP160" s="33"/>
      <c r="CQ160" s="268">
        <f>AB160</f>
        <v>3042035000</v>
      </c>
      <c r="CR160" s="33"/>
      <c r="CS160" s="268">
        <f>AD160</f>
        <v>3042035000</v>
      </c>
      <c r="CT160" s="33"/>
      <c r="CU160" s="268">
        <f>AF160</f>
        <v>3042035000</v>
      </c>
      <c r="CV160" s="33"/>
      <c r="CW160" s="268">
        <f>AH160</f>
        <v>3042035000</v>
      </c>
      <c r="CX160" s="33"/>
      <c r="CY160" s="268">
        <f>AJ160</f>
        <v>3042035000</v>
      </c>
      <c r="CZ160" s="33"/>
      <c r="DA160" s="268">
        <f>AL160</f>
        <v>3042035000</v>
      </c>
      <c r="DB160" s="33"/>
      <c r="DC160" s="268">
        <f>AN160</f>
        <v>3042035000</v>
      </c>
      <c r="DD160" s="33"/>
      <c r="DE160" s="268">
        <f>AP160</f>
        <v>3042035000</v>
      </c>
      <c r="DF160" s="33"/>
      <c r="DG160" s="268">
        <f t="shared" ref="DG160:DG173" si="3">+AR160</f>
        <v>3042035000</v>
      </c>
      <c r="DH160" s="33"/>
      <c r="DI160" s="268">
        <f t="shared" ref="DI160:DI173" si="4">+AT160</f>
        <v>3042035000</v>
      </c>
      <c r="DJ160" s="33"/>
      <c r="DK160" s="268">
        <f t="shared" ref="DK160:DK173" si="5">+AV160</f>
        <v>3067535000</v>
      </c>
      <c r="DL160" s="33"/>
      <c r="DM160" s="268">
        <f t="shared" ref="DM160:DM173" si="6">+AX160</f>
        <v>3067535000</v>
      </c>
      <c r="DN160" s="33"/>
      <c r="DO160" s="338"/>
      <c r="DP160" s="33"/>
      <c r="DQ160" s="268">
        <f t="shared" ref="DQ160:DQ173" si="7">+BB160</f>
        <v>3067535000</v>
      </c>
      <c r="DR160" s="33"/>
      <c r="DS160" s="268">
        <f t="shared" ref="DS160:DS173" si="8">+BD160</f>
        <v>3067535000</v>
      </c>
      <c r="DT160" s="33"/>
      <c r="DU160" s="268">
        <f t="shared" ref="DU160:DU173" si="9">+BF160</f>
        <v>3067535000</v>
      </c>
      <c r="DV160" s="33"/>
      <c r="DW160" s="268">
        <f t="shared" ref="DW160:DW173" si="10">+BH160</f>
        <v>3067535000</v>
      </c>
      <c r="DX160" s="33"/>
      <c r="DY160" s="268">
        <f t="shared" ref="DY160:DY173" si="11">BJ160</f>
        <v>3067535000</v>
      </c>
      <c r="DZ160" s="433"/>
      <c r="EA160" s="268">
        <f t="shared" ref="EA160:EA170" si="12">BL160</f>
        <v>3067535000</v>
      </c>
      <c r="EC160" s="268">
        <f t="shared" ref="EC160:EC170" si="13">BN160</f>
        <v>3067535000</v>
      </c>
    </row>
    <row r="161" spans="1:133" ht="13.5" customHeight="1">
      <c r="A161" s="81" t="s">
        <v>873</v>
      </c>
      <c r="B161" s="34"/>
      <c r="C161" s="34"/>
      <c r="D161" s="98"/>
      <c r="E161" s="34"/>
      <c r="F161" s="98"/>
      <c r="G161" s="34"/>
      <c r="H161" s="98"/>
      <c r="I161" s="34"/>
      <c r="J161" s="98"/>
      <c r="K161" s="34"/>
      <c r="L161" s="98"/>
      <c r="M161" s="34"/>
      <c r="N161" s="98"/>
      <c r="O161" s="34"/>
      <c r="P161" s="215"/>
      <c r="Q161" s="34"/>
      <c r="R161" s="215"/>
      <c r="S161" s="34"/>
      <c r="T161" s="215"/>
      <c r="U161" s="34"/>
      <c r="V161" s="215"/>
      <c r="W161" s="34"/>
      <c r="X161" s="215"/>
      <c r="Y161" s="34"/>
      <c r="Z161" s="215"/>
      <c r="AA161" s="34"/>
      <c r="AB161" s="215"/>
      <c r="AC161" s="34"/>
      <c r="AD161" s="215"/>
      <c r="AE161" s="34"/>
      <c r="AF161" s="215"/>
      <c r="AG161" s="34"/>
      <c r="AH161" s="215"/>
      <c r="AI161" s="34"/>
      <c r="AJ161" s="215"/>
      <c r="AK161" s="34"/>
      <c r="AL161" s="215"/>
      <c r="AM161" s="34"/>
      <c r="AN161" s="215"/>
      <c r="AO161" s="34"/>
      <c r="AP161" s="215"/>
      <c r="AQ161" s="34"/>
      <c r="AR161" s="215"/>
      <c r="AS161" s="34"/>
      <c r="AT161" s="215"/>
      <c r="AU161" s="34"/>
      <c r="AV161" s="215">
        <v>-25500000</v>
      </c>
      <c r="AW161" s="34"/>
      <c r="AX161" s="215">
        <v>-25500000</v>
      </c>
      <c r="AY161" s="34"/>
      <c r="AZ161" s="337"/>
      <c r="BA161" s="34"/>
      <c r="BB161" s="215">
        <v>-25500000</v>
      </c>
      <c r="BC161" s="34"/>
      <c r="BD161" s="215">
        <v>-25500000</v>
      </c>
      <c r="BE161" s="34"/>
      <c r="BF161" s="215">
        <v>-25500000</v>
      </c>
      <c r="BG161" s="34"/>
      <c r="BH161" s="215">
        <v>-25500000</v>
      </c>
      <c r="BI161" s="34"/>
      <c r="BJ161" s="215">
        <v>-25500000</v>
      </c>
      <c r="BK161" s="520"/>
      <c r="BL161" s="215">
        <v>-25500000</v>
      </c>
      <c r="BM161" s="520"/>
      <c r="BN161" s="215">
        <v>-25500000</v>
      </c>
      <c r="BO161" s="520"/>
      <c r="BP161" s="81" t="s">
        <v>874</v>
      </c>
      <c r="BQ161" s="34"/>
      <c r="BR161" s="34"/>
      <c r="BS161" s="98"/>
      <c r="BT161" s="34"/>
      <c r="BU161" s="98"/>
      <c r="BV161" s="34"/>
      <c r="BW161" s="98"/>
      <c r="BX161" s="34"/>
      <c r="BY161" s="98"/>
      <c r="BZ161" s="34"/>
      <c r="CA161" s="98"/>
      <c r="CB161" s="34"/>
      <c r="CC161" s="98"/>
      <c r="CD161" s="34"/>
      <c r="CE161" s="215"/>
      <c r="CF161" s="34"/>
      <c r="CG161" s="215"/>
      <c r="CH161" s="34"/>
      <c r="CI161" s="215"/>
      <c r="CJ161" s="34"/>
      <c r="CK161" s="215"/>
      <c r="CL161" s="34"/>
      <c r="CM161" s="215">
        <f>+X161</f>
        <v>0</v>
      </c>
      <c r="CN161" s="34"/>
      <c r="CO161" s="215">
        <f>+Z161</f>
        <v>0</v>
      </c>
      <c r="CP161" s="34"/>
      <c r="CQ161" s="215">
        <f>+AB161</f>
        <v>0</v>
      </c>
      <c r="CR161" s="34"/>
      <c r="CS161" s="215">
        <f>+AD161</f>
        <v>0</v>
      </c>
      <c r="CT161" s="34"/>
      <c r="CU161" s="215">
        <f>+AF161</f>
        <v>0</v>
      </c>
      <c r="CV161" s="34"/>
      <c r="CW161" s="215">
        <f>+AH161</f>
        <v>0</v>
      </c>
      <c r="CX161" s="34"/>
      <c r="CY161" s="215">
        <f>+AJ161</f>
        <v>0</v>
      </c>
      <c r="CZ161" s="34"/>
      <c r="DA161" s="215">
        <f>+AL161</f>
        <v>0</v>
      </c>
      <c r="DB161" s="34"/>
      <c r="DC161" s="215">
        <f>+AN161</f>
        <v>0</v>
      </c>
      <c r="DD161" s="34"/>
      <c r="DE161" s="215">
        <f>+AP161</f>
        <v>0</v>
      </c>
      <c r="DF161" s="34"/>
      <c r="DG161" s="215">
        <f t="shared" si="3"/>
        <v>0</v>
      </c>
      <c r="DH161" s="34"/>
      <c r="DI161" s="215">
        <f t="shared" si="4"/>
        <v>0</v>
      </c>
      <c r="DJ161" s="34"/>
      <c r="DK161" s="215">
        <f t="shared" si="5"/>
        <v>-25500000</v>
      </c>
      <c r="DL161" s="34"/>
      <c r="DM161" s="215">
        <f t="shared" si="6"/>
        <v>-25500000</v>
      </c>
      <c r="DN161" s="34"/>
      <c r="DO161" s="337"/>
      <c r="DP161" s="34"/>
      <c r="DQ161" s="215">
        <f t="shared" si="7"/>
        <v>-25500000</v>
      </c>
      <c r="DR161" s="34"/>
      <c r="DS161" s="215">
        <f t="shared" si="8"/>
        <v>-25500000</v>
      </c>
      <c r="DT161" s="34"/>
      <c r="DU161" s="215">
        <f t="shared" si="9"/>
        <v>-25500000</v>
      </c>
      <c r="DV161" s="34"/>
      <c r="DW161" s="215">
        <f t="shared" si="10"/>
        <v>-25500000</v>
      </c>
      <c r="DX161" s="34"/>
      <c r="DY161" s="215">
        <f t="shared" si="11"/>
        <v>-25500000</v>
      </c>
      <c r="DZ161" s="433"/>
      <c r="EA161" s="215">
        <f t="shared" si="12"/>
        <v>-25500000</v>
      </c>
      <c r="EC161" s="215">
        <f t="shared" si="13"/>
        <v>-25500000</v>
      </c>
    </row>
    <row r="162" spans="1:133" ht="13.5" customHeight="1">
      <c r="A162" s="265" t="s">
        <v>875</v>
      </c>
      <c r="B162" s="33"/>
      <c r="C162" s="33"/>
      <c r="D162" s="266">
        <v>594507</v>
      </c>
      <c r="E162" s="33"/>
      <c r="F162" s="266">
        <v>594507</v>
      </c>
      <c r="G162" s="33"/>
      <c r="H162" s="266">
        <v>594506.67000000004</v>
      </c>
      <c r="I162" s="33"/>
      <c r="J162" s="267">
        <v>594507.16970000009</v>
      </c>
      <c r="K162" s="33"/>
      <c r="L162" s="267">
        <v>594507.16970000009</v>
      </c>
      <c r="M162" s="33"/>
      <c r="N162" s="267">
        <v>594507</v>
      </c>
      <c r="O162" s="33"/>
      <c r="P162" s="268">
        <v>594507000</v>
      </c>
      <c r="Q162" s="33"/>
      <c r="R162" s="268">
        <v>594507169.70000005</v>
      </c>
      <c r="S162" s="33"/>
      <c r="T162" s="268">
        <v>594507000</v>
      </c>
      <c r="U162" s="33"/>
      <c r="V162" s="268">
        <v>594507000</v>
      </c>
      <c r="W162" s="33"/>
      <c r="X162" s="268">
        <v>594507000</v>
      </c>
      <c r="Y162" s="33"/>
      <c r="Z162" s="268">
        <v>594507000</v>
      </c>
      <c r="AA162" s="33"/>
      <c r="AB162" s="268">
        <v>594507000</v>
      </c>
      <c r="AC162" s="33"/>
      <c r="AD162" s="268">
        <f>[17]BS_PT!$S$72</f>
        <v>594507000</v>
      </c>
      <c r="AE162" s="33"/>
      <c r="AF162" s="268">
        <v>594507000</v>
      </c>
      <c r="AG162" s="33"/>
      <c r="AH162" s="268">
        <v>594507000</v>
      </c>
      <c r="AI162" s="33"/>
      <c r="AJ162" s="268">
        <v>594507000</v>
      </c>
      <c r="AK162" s="33"/>
      <c r="AL162" s="268">
        <v>594507000</v>
      </c>
      <c r="AM162" s="33"/>
      <c r="AN162" s="268">
        <v>594507000</v>
      </c>
      <c r="AO162" s="33"/>
      <c r="AP162" s="268">
        <v>594507000</v>
      </c>
      <c r="AQ162" s="33"/>
      <c r="AR162" s="268">
        <v>594507000</v>
      </c>
      <c r="AS162" s="33"/>
      <c r="AT162" s="268">
        <v>594507000</v>
      </c>
      <c r="AU162" s="33"/>
      <c r="AV162" s="268">
        <v>594507000</v>
      </c>
      <c r="AW162" s="33"/>
      <c r="AX162" s="268">
        <v>594507000</v>
      </c>
      <c r="AY162" s="33"/>
      <c r="AZ162" s="338"/>
      <c r="BA162" s="33"/>
      <c r="BB162" s="268">
        <v>594507000</v>
      </c>
      <c r="BC162" s="33"/>
      <c r="BD162" s="268">
        <v>594507000</v>
      </c>
      <c r="BE162" s="33"/>
      <c r="BF162" s="268">
        <v>594507000</v>
      </c>
      <c r="BG162" s="33"/>
      <c r="BH162" s="268">
        <v>594507000</v>
      </c>
      <c r="BI162" s="33"/>
      <c r="BJ162" s="268">
        <v>594507000</v>
      </c>
      <c r="BK162" s="520"/>
      <c r="BL162" s="268">
        <v>594507000</v>
      </c>
      <c r="BM162" s="520"/>
      <c r="BN162" s="268">
        <v>594507000</v>
      </c>
      <c r="BO162" s="520"/>
      <c r="BP162" s="265" t="s">
        <v>913</v>
      </c>
      <c r="BQ162" s="33"/>
      <c r="BR162" s="33"/>
      <c r="BS162" s="266">
        <v>594507</v>
      </c>
      <c r="BT162" s="33"/>
      <c r="BU162" s="266">
        <v>594507</v>
      </c>
      <c r="BV162" s="33"/>
      <c r="BW162" s="266">
        <v>594506.67000000004</v>
      </c>
      <c r="BX162" s="33"/>
      <c r="BY162" s="266">
        <v>594507.16970000009</v>
      </c>
      <c r="BZ162" s="33"/>
      <c r="CA162" s="266">
        <v>594507.16970000009</v>
      </c>
      <c r="CB162" s="33"/>
      <c r="CC162" s="266">
        <v>594507</v>
      </c>
      <c r="CD162" s="33"/>
      <c r="CE162" s="268">
        <v>594507000</v>
      </c>
      <c r="CF162" s="33"/>
      <c r="CG162" s="268">
        <v>594507169.70000005</v>
      </c>
      <c r="CH162" s="33"/>
      <c r="CI162" s="268">
        <f t="shared" ref="CI162:CI173" si="14">T162</f>
        <v>594507000</v>
      </c>
      <c r="CJ162" s="33"/>
      <c r="CK162" s="268">
        <f t="shared" ref="CK162:CK173" si="15">V162</f>
        <v>594507000</v>
      </c>
      <c r="CL162" s="33"/>
      <c r="CM162" s="268">
        <f t="shared" ref="CM162:CM173" si="16">X162</f>
        <v>594507000</v>
      </c>
      <c r="CN162" s="33"/>
      <c r="CO162" s="268">
        <f t="shared" ref="CO162:CO173" si="17">Z162</f>
        <v>594507000</v>
      </c>
      <c r="CP162" s="33"/>
      <c r="CQ162" s="268">
        <f t="shared" ref="CQ162:CQ173" si="18">AB162</f>
        <v>594507000</v>
      </c>
      <c r="CR162" s="33"/>
      <c r="CS162" s="268">
        <f t="shared" ref="CS162:CS173" si="19">AD162</f>
        <v>594507000</v>
      </c>
      <c r="CT162" s="33"/>
      <c r="CU162" s="268">
        <f t="shared" ref="CU162:CU173" si="20">AF162</f>
        <v>594507000</v>
      </c>
      <c r="CV162" s="33"/>
      <c r="CW162" s="268">
        <f t="shared" ref="CW162:CW173" si="21">AH162</f>
        <v>594507000</v>
      </c>
      <c r="CX162" s="33"/>
      <c r="CY162" s="268">
        <f t="shared" ref="CY162:CY173" si="22">AJ162</f>
        <v>594507000</v>
      </c>
      <c r="CZ162" s="33"/>
      <c r="DA162" s="268">
        <f t="shared" ref="DA162:DA173" si="23">AL162</f>
        <v>594507000</v>
      </c>
      <c r="DB162" s="33"/>
      <c r="DC162" s="268">
        <f t="shared" ref="DC162:DC173" si="24">AN162</f>
        <v>594507000</v>
      </c>
      <c r="DD162" s="33"/>
      <c r="DE162" s="268">
        <f t="shared" ref="DE162:DE173" si="25">AP162</f>
        <v>594507000</v>
      </c>
      <c r="DF162" s="33"/>
      <c r="DG162" s="268">
        <f t="shared" si="3"/>
        <v>594507000</v>
      </c>
      <c r="DH162" s="33"/>
      <c r="DI162" s="268">
        <f t="shared" si="4"/>
        <v>594507000</v>
      </c>
      <c r="DJ162" s="33"/>
      <c r="DK162" s="268">
        <f t="shared" si="5"/>
        <v>594507000</v>
      </c>
      <c r="DL162" s="33"/>
      <c r="DM162" s="268">
        <f t="shared" si="6"/>
        <v>594507000</v>
      </c>
      <c r="DN162" s="33"/>
      <c r="DO162" s="338"/>
      <c r="DP162" s="33"/>
      <c r="DQ162" s="268">
        <f t="shared" si="7"/>
        <v>594507000</v>
      </c>
      <c r="DR162" s="33"/>
      <c r="DS162" s="268">
        <f t="shared" si="8"/>
        <v>594507000</v>
      </c>
      <c r="DT162" s="33"/>
      <c r="DU162" s="268">
        <f t="shared" si="9"/>
        <v>594507000</v>
      </c>
      <c r="DV162" s="33"/>
      <c r="DW162" s="268">
        <f t="shared" si="10"/>
        <v>594507000</v>
      </c>
      <c r="DX162" s="33"/>
      <c r="DY162" s="268">
        <f t="shared" si="11"/>
        <v>594507000</v>
      </c>
      <c r="DZ162" s="433"/>
      <c r="EA162" s="268">
        <f t="shared" si="12"/>
        <v>594507000</v>
      </c>
      <c r="EC162" s="268">
        <f t="shared" si="13"/>
        <v>594507000</v>
      </c>
    </row>
    <row r="163" spans="1:133" ht="13.5" customHeight="1">
      <c r="A163" s="81" t="s">
        <v>877</v>
      </c>
      <c r="B163" s="34"/>
      <c r="C163" s="34"/>
      <c r="D163" s="98">
        <v>551685</v>
      </c>
      <c r="E163" s="34"/>
      <c r="F163" s="98">
        <v>551685</v>
      </c>
      <c r="G163" s="34"/>
      <c r="H163" s="98">
        <v>551684.74699999997</v>
      </c>
      <c r="I163" s="34"/>
      <c r="J163" s="98">
        <v>878340</v>
      </c>
      <c r="K163" s="34"/>
      <c r="L163" s="98">
        <v>878340.07296000002</v>
      </c>
      <c r="M163" s="34"/>
      <c r="N163" s="98">
        <v>878340</v>
      </c>
      <c r="O163" s="34"/>
      <c r="P163" s="215">
        <v>878340000</v>
      </c>
      <c r="Q163" s="34"/>
      <c r="R163" s="215">
        <v>1224261686.1400001</v>
      </c>
      <c r="S163" s="34"/>
      <c r="T163" s="215">
        <v>1224261000</v>
      </c>
      <c r="U163" s="34"/>
      <c r="V163" s="215">
        <v>1224261000</v>
      </c>
      <c r="W163" s="34"/>
      <c r="X163" s="215">
        <v>1224261000</v>
      </c>
      <c r="Y163" s="34"/>
      <c r="Z163" s="215">
        <v>1944395000</v>
      </c>
      <c r="AA163" s="34"/>
      <c r="AB163" s="215">
        <v>1944396000</v>
      </c>
      <c r="AC163" s="34"/>
      <c r="AD163" s="215">
        <f>[17]BS_PT!$S$73</f>
        <v>1944396000</v>
      </c>
      <c r="AE163" s="34"/>
      <c r="AF163" s="215">
        <v>1944396000</v>
      </c>
      <c r="AG163" s="34"/>
      <c r="AH163" s="215">
        <v>2368240000</v>
      </c>
      <c r="AI163" s="34"/>
      <c r="AJ163" s="215">
        <v>2368240000</v>
      </c>
      <c r="AK163" s="34"/>
      <c r="AL163" s="215">
        <v>2368240000</v>
      </c>
      <c r="AM163" s="34"/>
      <c r="AN163" s="215">
        <v>2368240000</v>
      </c>
      <c r="AO163" s="34"/>
      <c r="AP163" s="215">
        <v>2459295000</v>
      </c>
      <c r="AQ163" s="34"/>
      <c r="AR163" s="215">
        <v>2459295000</v>
      </c>
      <c r="AS163" s="34"/>
      <c r="AT163" s="215">
        <v>2459295000</v>
      </c>
      <c r="AU163" s="34"/>
      <c r="AV163" s="215">
        <v>2459295000</v>
      </c>
      <c r="AW163" s="34"/>
      <c r="AX163" s="215">
        <v>2690847000</v>
      </c>
      <c r="AY163" s="34"/>
      <c r="AZ163" s="337"/>
      <c r="BA163" s="34"/>
      <c r="BB163" s="215">
        <v>2690847000</v>
      </c>
      <c r="BC163" s="34"/>
      <c r="BD163" s="215">
        <v>2588738000</v>
      </c>
      <c r="BE163" s="34"/>
      <c r="BF163" s="215">
        <v>3382507000</v>
      </c>
      <c r="BG163" s="34"/>
      <c r="BH163" s="215">
        <v>3328565000</v>
      </c>
      <c r="BI163" s="34"/>
      <c r="BJ163" s="215">
        <v>3328565000</v>
      </c>
      <c r="BK163" s="520"/>
      <c r="BL163" s="215">
        <v>3328565000</v>
      </c>
      <c r="BM163" s="520"/>
      <c r="BN163" s="215">
        <v>3784357000</v>
      </c>
      <c r="BO163" s="520"/>
      <c r="BP163" s="81" t="s">
        <v>942</v>
      </c>
      <c r="BQ163" s="34"/>
      <c r="BR163" s="34"/>
      <c r="BS163" s="98">
        <v>551685</v>
      </c>
      <c r="BT163" s="34"/>
      <c r="BU163" s="98">
        <v>551685</v>
      </c>
      <c r="BV163" s="34"/>
      <c r="BW163" s="98">
        <v>551684.74699999997</v>
      </c>
      <c r="BX163" s="34"/>
      <c r="BY163" s="98">
        <v>878340.07296000002</v>
      </c>
      <c r="BZ163" s="34"/>
      <c r="CA163" s="98">
        <v>878340.07296000002</v>
      </c>
      <c r="CB163" s="34"/>
      <c r="CC163" s="98">
        <v>878340</v>
      </c>
      <c r="CD163" s="34"/>
      <c r="CE163" s="215">
        <v>878340000</v>
      </c>
      <c r="CF163" s="34"/>
      <c r="CG163" s="215">
        <v>1224261686.1400001</v>
      </c>
      <c r="CH163" s="34"/>
      <c r="CI163" s="215">
        <f t="shared" si="14"/>
        <v>1224261000</v>
      </c>
      <c r="CJ163" s="34"/>
      <c r="CK163" s="215">
        <f t="shared" si="15"/>
        <v>1224261000</v>
      </c>
      <c r="CL163" s="34"/>
      <c r="CM163" s="215">
        <f t="shared" si="16"/>
        <v>1224261000</v>
      </c>
      <c r="CN163" s="34"/>
      <c r="CO163" s="215">
        <f t="shared" si="17"/>
        <v>1944395000</v>
      </c>
      <c r="CP163" s="34"/>
      <c r="CQ163" s="215">
        <f t="shared" si="18"/>
        <v>1944396000</v>
      </c>
      <c r="CR163" s="34"/>
      <c r="CS163" s="215">
        <f t="shared" si="19"/>
        <v>1944396000</v>
      </c>
      <c r="CT163" s="34"/>
      <c r="CU163" s="215">
        <f t="shared" si="20"/>
        <v>1944396000</v>
      </c>
      <c r="CV163" s="34"/>
      <c r="CW163" s="215">
        <f t="shared" si="21"/>
        <v>2368240000</v>
      </c>
      <c r="CX163" s="34"/>
      <c r="CY163" s="215">
        <f t="shared" si="22"/>
        <v>2368240000</v>
      </c>
      <c r="CZ163" s="34"/>
      <c r="DA163" s="215">
        <f t="shared" si="23"/>
        <v>2368240000</v>
      </c>
      <c r="DB163" s="34"/>
      <c r="DC163" s="215">
        <f t="shared" si="24"/>
        <v>2368240000</v>
      </c>
      <c r="DD163" s="34"/>
      <c r="DE163" s="215">
        <f t="shared" si="25"/>
        <v>2459295000</v>
      </c>
      <c r="DF163" s="34"/>
      <c r="DG163" s="215">
        <f t="shared" si="3"/>
        <v>2459295000</v>
      </c>
      <c r="DH163" s="34"/>
      <c r="DI163" s="215">
        <f t="shared" si="4"/>
        <v>2459295000</v>
      </c>
      <c r="DJ163" s="34"/>
      <c r="DK163" s="215">
        <f t="shared" si="5"/>
        <v>2459295000</v>
      </c>
      <c r="DL163" s="34"/>
      <c r="DM163" s="215">
        <f t="shared" si="6"/>
        <v>2690847000</v>
      </c>
      <c r="DN163" s="34"/>
      <c r="DO163" s="337"/>
      <c r="DP163" s="34"/>
      <c r="DQ163" s="215">
        <f t="shared" si="7"/>
        <v>2690847000</v>
      </c>
      <c r="DR163" s="34"/>
      <c r="DS163" s="215">
        <f t="shared" si="8"/>
        <v>2588738000</v>
      </c>
      <c r="DT163" s="34"/>
      <c r="DU163" s="215">
        <f t="shared" si="9"/>
        <v>3382507000</v>
      </c>
      <c r="DV163" s="34"/>
      <c r="DW163" s="215">
        <f t="shared" si="10"/>
        <v>3328565000</v>
      </c>
      <c r="DX163" s="34"/>
      <c r="DY163" s="215">
        <f t="shared" si="11"/>
        <v>3328565000</v>
      </c>
      <c r="DZ163" s="433"/>
      <c r="EA163" s="215">
        <f t="shared" si="12"/>
        <v>3328565000</v>
      </c>
      <c r="EC163" s="215">
        <f t="shared" si="13"/>
        <v>3784357000</v>
      </c>
    </row>
    <row r="164" spans="1:133" ht="13.5" customHeight="1">
      <c r="A164" s="265" t="s">
        <v>879</v>
      </c>
      <c r="B164" s="33"/>
      <c r="C164" s="33"/>
      <c r="D164" s="266"/>
      <c r="E164" s="33"/>
      <c r="F164" s="266">
        <v>-253845</v>
      </c>
      <c r="G164" s="33"/>
      <c r="H164" s="266">
        <v>-418194.24099999998</v>
      </c>
      <c r="I164" s="33"/>
      <c r="J164" s="267">
        <v>0</v>
      </c>
      <c r="K164" s="33"/>
      <c r="L164" s="267">
        <v>0</v>
      </c>
      <c r="M164" s="33"/>
      <c r="N164" s="267">
        <v>-96747</v>
      </c>
      <c r="O164" s="33"/>
      <c r="P164" s="268">
        <v>-345478000</v>
      </c>
      <c r="Q164" s="33"/>
      <c r="R164" s="268" t="s">
        <v>180</v>
      </c>
      <c r="S164" s="33"/>
      <c r="T164" s="268" t="s">
        <v>180</v>
      </c>
      <c r="U164" s="33"/>
      <c r="V164" s="268">
        <v>-241718000</v>
      </c>
      <c r="W164" s="33"/>
      <c r="X164" s="268">
        <v>-521025000</v>
      </c>
      <c r="Y164" s="33"/>
      <c r="Z164" s="268">
        <v>456035000</v>
      </c>
      <c r="AA164" s="33"/>
      <c r="AB164" s="268">
        <v>456035000</v>
      </c>
      <c r="AC164" s="33"/>
      <c r="AD164" s="268">
        <f>[17]BS_PT!$S$74</f>
        <v>0</v>
      </c>
      <c r="AE164" s="33"/>
      <c r="AF164" s="268">
        <v>0</v>
      </c>
      <c r="AG164" s="33"/>
      <c r="AH164" s="268">
        <v>653282000</v>
      </c>
      <c r="AI164" s="33"/>
      <c r="AJ164" s="268">
        <v>653282000</v>
      </c>
      <c r="AK164" s="33"/>
      <c r="AL164" s="268">
        <v>0</v>
      </c>
      <c r="AM164" s="33"/>
      <c r="AN164" s="268">
        <v>0</v>
      </c>
      <c r="AO164" s="33"/>
      <c r="AP164" s="268">
        <v>460000000</v>
      </c>
      <c r="AQ164" s="33"/>
      <c r="AR164" s="268">
        <v>0</v>
      </c>
      <c r="AS164" s="33"/>
      <c r="AT164" s="268">
        <v>0</v>
      </c>
      <c r="AU164" s="33"/>
      <c r="AV164" s="268">
        <v>0</v>
      </c>
      <c r="AW164" s="33"/>
      <c r="AX164" s="268">
        <v>390283000</v>
      </c>
      <c r="AY164" s="33"/>
      <c r="AZ164" s="338"/>
      <c r="BA164" s="33"/>
      <c r="BB164" s="268"/>
      <c r="BC164" s="33"/>
      <c r="BD164" s="268"/>
      <c r="BE164" s="33"/>
      <c r="BF164" s="268"/>
      <c r="BG164" s="33"/>
      <c r="BH164" s="268">
        <v>0</v>
      </c>
      <c r="BI164" s="33"/>
      <c r="BJ164" s="268">
        <v>0</v>
      </c>
      <c r="BK164" s="520"/>
      <c r="BL164" s="268">
        <v>0</v>
      </c>
      <c r="BM164" s="520"/>
      <c r="BN164" s="268">
        <v>260226000</v>
      </c>
      <c r="BO164" s="520"/>
      <c r="BP164" s="265" t="s">
        <v>914</v>
      </c>
      <c r="BQ164" s="33"/>
      <c r="BR164" s="33"/>
      <c r="BS164" s="266">
        <v>0</v>
      </c>
      <c r="BT164" s="33"/>
      <c r="BU164" s="266">
        <v>-253845</v>
      </c>
      <c r="BV164" s="33"/>
      <c r="BW164" s="266">
        <v>-418194.24099999998</v>
      </c>
      <c r="BX164" s="33"/>
      <c r="BY164" s="266"/>
      <c r="BZ164" s="33"/>
      <c r="CA164" s="266">
        <v>0</v>
      </c>
      <c r="CB164" s="33"/>
      <c r="CC164" s="266">
        <v>-96747</v>
      </c>
      <c r="CD164" s="33"/>
      <c r="CE164" s="268">
        <v>-345478000</v>
      </c>
      <c r="CF164" s="33"/>
      <c r="CG164" s="268">
        <v>61762434.969999999</v>
      </c>
      <c r="CH164" s="33"/>
      <c r="CI164" s="268" t="str">
        <f t="shared" si="14"/>
        <v>-</v>
      </c>
      <c r="CJ164" s="33"/>
      <c r="CK164" s="268">
        <f t="shared" si="15"/>
        <v>-241718000</v>
      </c>
      <c r="CL164" s="33"/>
      <c r="CM164" s="268">
        <f t="shared" si="16"/>
        <v>-521025000</v>
      </c>
      <c r="CN164" s="33"/>
      <c r="CO164" s="268">
        <f t="shared" si="17"/>
        <v>456035000</v>
      </c>
      <c r="CP164" s="33"/>
      <c r="CQ164" s="268">
        <f t="shared" si="18"/>
        <v>456035000</v>
      </c>
      <c r="CR164" s="33"/>
      <c r="CS164" s="268">
        <f t="shared" si="19"/>
        <v>0</v>
      </c>
      <c r="CT164" s="33"/>
      <c r="CU164" s="268">
        <f t="shared" si="20"/>
        <v>0</v>
      </c>
      <c r="CV164" s="33"/>
      <c r="CW164" s="268">
        <f t="shared" si="21"/>
        <v>653282000</v>
      </c>
      <c r="CX164" s="33"/>
      <c r="CY164" s="268">
        <f t="shared" si="22"/>
        <v>653282000</v>
      </c>
      <c r="CZ164" s="33"/>
      <c r="DA164" s="268">
        <f t="shared" si="23"/>
        <v>0</v>
      </c>
      <c r="DB164" s="33"/>
      <c r="DC164" s="268">
        <f t="shared" si="24"/>
        <v>0</v>
      </c>
      <c r="DD164" s="33"/>
      <c r="DE164" s="268">
        <f t="shared" si="25"/>
        <v>460000000</v>
      </c>
      <c r="DF164" s="33"/>
      <c r="DG164" s="268">
        <f t="shared" si="3"/>
        <v>0</v>
      </c>
      <c r="DH164" s="33"/>
      <c r="DI164" s="268">
        <f t="shared" si="4"/>
        <v>0</v>
      </c>
      <c r="DJ164" s="33"/>
      <c r="DK164" s="268">
        <f t="shared" si="5"/>
        <v>0</v>
      </c>
      <c r="DL164" s="33"/>
      <c r="DM164" s="268">
        <f t="shared" si="6"/>
        <v>390283000</v>
      </c>
      <c r="DN164" s="33"/>
      <c r="DO164" s="338"/>
      <c r="DP164" s="33"/>
      <c r="DQ164" s="268">
        <f t="shared" si="7"/>
        <v>0</v>
      </c>
      <c r="DR164" s="33"/>
      <c r="DS164" s="268">
        <f t="shared" si="8"/>
        <v>0</v>
      </c>
      <c r="DT164" s="33"/>
      <c r="DU164" s="268">
        <f t="shared" si="9"/>
        <v>0</v>
      </c>
      <c r="DV164" s="33"/>
      <c r="DW164" s="268">
        <f t="shared" si="10"/>
        <v>0</v>
      </c>
      <c r="DX164" s="33"/>
      <c r="DY164" s="268">
        <f t="shared" si="11"/>
        <v>0</v>
      </c>
      <c r="DZ164" s="433"/>
      <c r="EA164" s="268">
        <f t="shared" si="12"/>
        <v>0</v>
      </c>
      <c r="EC164" s="268">
        <f t="shared" si="13"/>
        <v>260226000</v>
      </c>
    </row>
    <row r="165" spans="1:133" ht="13.5" customHeight="1">
      <c r="A165" s="81" t="s">
        <v>881</v>
      </c>
      <c r="B165" s="34"/>
      <c r="C165" s="34"/>
      <c r="D165" s="98">
        <v>159325</v>
      </c>
      <c r="E165" s="34"/>
      <c r="F165" s="98">
        <v>0</v>
      </c>
      <c r="G165" s="34"/>
      <c r="H165" s="98">
        <v>0</v>
      </c>
      <c r="I165" s="34"/>
      <c r="J165" s="98">
        <v>57170</v>
      </c>
      <c r="K165" s="34"/>
      <c r="L165" s="98">
        <v>57169.934099999999</v>
      </c>
      <c r="M165" s="34"/>
      <c r="N165" s="98">
        <v>0</v>
      </c>
      <c r="O165" s="34"/>
      <c r="P165" s="215" t="s">
        <v>180</v>
      </c>
      <c r="Q165" s="34"/>
      <c r="R165" s="215">
        <v>61763000</v>
      </c>
      <c r="S165" s="34"/>
      <c r="T165" s="215">
        <v>61763000</v>
      </c>
      <c r="U165" s="34"/>
      <c r="V165" s="215">
        <v>0</v>
      </c>
      <c r="W165" s="34"/>
      <c r="X165" s="215">
        <v>0</v>
      </c>
      <c r="Y165" s="34"/>
      <c r="Z165" s="215">
        <v>-15298000</v>
      </c>
      <c r="AA165" s="34"/>
      <c r="AB165" s="215">
        <v>1157000</v>
      </c>
      <c r="AC165" s="34"/>
      <c r="AD165" s="215">
        <f>[17]BS_PT!$S$75</f>
        <v>6429000</v>
      </c>
      <c r="AE165" s="34"/>
      <c r="AF165" s="215">
        <v>16603000</v>
      </c>
      <c r="AG165" s="34"/>
      <c r="AH165" s="215">
        <v>22463000</v>
      </c>
      <c r="AI165" s="34"/>
      <c r="AJ165" s="215">
        <v>22587000</v>
      </c>
      <c r="AK165" s="34"/>
      <c r="AL165" s="215">
        <v>21206000</v>
      </c>
      <c r="AM165" s="34"/>
      <c r="AN165" s="215">
        <v>22253000</v>
      </c>
      <c r="AO165" s="34"/>
      <c r="AP165" s="215">
        <v>10410000</v>
      </c>
      <c r="AQ165" s="34"/>
      <c r="AR165" s="215">
        <v>4317000</v>
      </c>
      <c r="AS165" s="34"/>
      <c r="AT165" s="215">
        <v>-17963000</v>
      </c>
      <c r="AU165" s="34"/>
      <c r="AV165" s="215">
        <v>-20440000</v>
      </c>
      <c r="AW165" s="34"/>
      <c r="AX165" s="215">
        <v>-42591000</v>
      </c>
      <c r="AY165" s="34"/>
      <c r="AZ165" s="337"/>
      <c r="BA165" s="34"/>
      <c r="BB165" s="215">
        <v>-40283000</v>
      </c>
      <c r="BC165" s="34"/>
      <c r="BD165" s="215">
        <v>-34038000</v>
      </c>
      <c r="BE165" s="34"/>
      <c r="BF165" s="215">
        <v>-29832000</v>
      </c>
      <c r="BG165" s="34"/>
      <c r="BH165" s="215">
        <v>-33261000</v>
      </c>
      <c r="BI165" s="34"/>
      <c r="BJ165" s="215">
        <v>-43872000</v>
      </c>
      <c r="BK165" s="520"/>
      <c r="BL165" s="215">
        <v>-52078000</v>
      </c>
      <c r="BM165" s="520"/>
      <c r="BN165" s="215">
        <v>-76372000</v>
      </c>
      <c r="BO165" s="520"/>
      <c r="BP165" s="81" t="s">
        <v>880</v>
      </c>
      <c r="BQ165" s="34"/>
      <c r="BR165" s="34"/>
      <c r="BS165" s="98">
        <v>159325</v>
      </c>
      <c r="BT165" s="34"/>
      <c r="BU165" s="98">
        <v>0</v>
      </c>
      <c r="BV165" s="34"/>
      <c r="BW165" s="98">
        <v>0</v>
      </c>
      <c r="BX165" s="34"/>
      <c r="BY165" s="98">
        <v>-5.9999999999999995E-5</v>
      </c>
      <c r="BZ165" s="34"/>
      <c r="CA165" s="98">
        <v>57169.934099999999</v>
      </c>
      <c r="CB165" s="34"/>
      <c r="CC165" s="98">
        <v>0</v>
      </c>
      <c r="CD165" s="34"/>
      <c r="CE165" s="215" t="s">
        <v>180</v>
      </c>
      <c r="CF165" s="34"/>
      <c r="CG165" s="215"/>
      <c r="CH165" s="34"/>
      <c r="CI165" s="215">
        <f t="shared" si="14"/>
        <v>61763000</v>
      </c>
      <c r="CJ165" s="34"/>
      <c r="CK165" s="215">
        <f t="shared" si="15"/>
        <v>0</v>
      </c>
      <c r="CL165" s="34"/>
      <c r="CM165" s="215">
        <f t="shared" si="16"/>
        <v>0</v>
      </c>
      <c r="CN165" s="34"/>
      <c r="CO165" s="215">
        <f t="shared" si="17"/>
        <v>-15298000</v>
      </c>
      <c r="CP165" s="34"/>
      <c r="CQ165" s="215">
        <f t="shared" si="18"/>
        <v>1157000</v>
      </c>
      <c r="CR165" s="34"/>
      <c r="CS165" s="215">
        <f t="shared" si="19"/>
        <v>6429000</v>
      </c>
      <c r="CT165" s="34"/>
      <c r="CU165" s="215">
        <f t="shared" si="20"/>
        <v>16603000</v>
      </c>
      <c r="CV165" s="34"/>
      <c r="CW165" s="215">
        <f t="shared" si="21"/>
        <v>22463000</v>
      </c>
      <c r="CX165" s="34"/>
      <c r="CY165" s="215">
        <f t="shared" si="22"/>
        <v>22587000</v>
      </c>
      <c r="CZ165" s="34"/>
      <c r="DA165" s="215">
        <f t="shared" si="23"/>
        <v>21206000</v>
      </c>
      <c r="DB165" s="34"/>
      <c r="DC165" s="215">
        <f t="shared" si="24"/>
        <v>22253000</v>
      </c>
      <c r="DD165" s="34"/>
      <c r="DE165" s="215">
        <f t="shared" si="25"/>
        <v>10410000</v>
      </c>
      <c r="DF165" s="34"/>
      <c r="DG165" s="215">
        <f t="shared" si="3"/>
        <v>4317000</v>
      </c>
      <c r="DH165" s="34"/>
      <c r="DI165" s="215">
        <f t="shared" si="4"/>
        <v>-17963000</v>
      </c>
      <c r="DJ165" s="34"/>
      <c r="DK165" s="215">
        <f t="shared" si="5"/>
        <v>-20440000</v>
      </c>
      <c r="DL165" s="34"/>
      <c r="DM165" s="215">
        <f t="shared" si="6"/>
        <v>-42591000</v>
      </c>
      <c r="DN165" s="34"/>
      <c r="DO165" s="337"/>
      <c r="DP165" s="34"/>
      <c r="DQ165" s="215">
        <f t="shared" si="7"/>
        <v>-40283000</v>
      </c>
      <c r="DR165" s="34"/>
      <c r="DS165" s="215">
        <f t="shared" si="8"/>
        <v>-34038000</v>
      </c>
      <c r="DT165" s="34"/>
      <c r="DU165" s="215">
        <f t="shared" si="9"/>
        <v>-29832000</v>
      </c>
      <c r="DV165" s="34"/>
      <c r="DW165" s="215">
        <f t="shared" si="10"/>
        <v>-33261000</v>
      </c>
      <c r="DX165" s="34"/>
      <c r="DY165" s="215">
        <f t="shared" si="11"/>
        <v>-43872000</v>
      </c>
      <c r="DZ165" s="433"/>
      <c r="EA165" s="215">
        <f t="shared" si="12"/>
        <v>-52078000</v>
      </c>
      <c r="EC165" s="215">
        <f t="shared" si="13"/>
        <v>-76372000</v>
      </c>
    </row>
    <row r="166" spans="1:133" ht="13.5" customHeight="1">
      <c r="A166" s="265" t="s">
        <v>883</v>
      </c>
      <c r="B166" s="33"/>
      <c r="C166" s="33"/>
      <c r="D166" s="266"/>
      <c r="E166" s="33"/>
      <c r="F166" s="266"/>
      <c r="G166" s="33"/>
      <c r="H166" s="266"/>
      <c r="I166" s="33"/>
      <c r="J166" s="267"/>
      <c r="K166" s="33"/>
      <c r="L166" s="267"/>
      <c r="M166" s="33"/>
      <c r="N166" s="267"/>
      <c r="O166" s="33"/>
      <c r="P166" s="268"/>
      <c r="Q166" s="33"/>
      <c r="R166" s="268"/>
      <c r="S166" s="33"/>
      <c r="T166" s="268"/>
      <c r="U166" s="33"/>
      <c r="V166" s="268">
        <v>-12937000</v>
      </c>
      <c r="W166" s="33"/>
      <c r="X166" s="268">
        <v>-9586000</v>
      </c>
      <c r="Y166" s="33"/>
      <c r="Z166" s="268"/>
      <c r="AA166" s="33"/>
      <c r="AB166" s="268"/>
      <c r="AC166" s="33"/>
      <c r="AD166" s="268"/>
      <c r="AE166" s="33"/>
      <c r="AF166" s="268">
        <v>0</v>
      </c>
      <c r="AG166" s="33"/>
      <c r="AH166" s="268">
        <v>0</v>
      </c>
      <c r="AI166" s="33"/>
      <c r="AJ166" s="268">
        <v>0</v>
      </c>
      <c r="AK166" s="33"/>
      <c r="AL166" s="268">
        <v>0</v>
      </c>
      <c r="AM166" s="33"/>
      <c r="AN166" s="268">
        <v>0</v>
      </c>
      <c r="AO166" s="33"/>
      <c r="AP166" s="268">
        <v>0</v>
      </c>
      <c r="AQ166" s="33"/>
      <c r="AR166" s="268">
        <v>0</v>
      </c>
      <c r="AS166" s="33"/>
      <c r="AT166" s="268">
        <v>0</v>
      </c>
      <c r="AU166" s="33"/>
      <c r="AV166" s="268">
        <v>0</v>
      </c>
      <c r="AW166" s="33"/>
      <c r="AX166" s="268">
        <v>0</v>
      </c>
      <c r="AY166" s="33"/>
      <c r="AZ166" s="338"/>
      <c r="BA166" s="33"/>
      <c r="BB166" s="268"/>
      <c r="BC166" s="33"/>
      <c r="BD166" s="268"/>
      <c r="BE166" s="33"/>
      <c r="BF166" s="268"/>
      <c r="BG166" s="33"/>
      <c r="BH166" s="268"/>
      <c r="BI166" s="33"/>
      <c r="BJ166" s="268">
        <v>0</v>
      </c>
      <c r="BK166" s="520"/>
      <c r="BL166" s="268">
        <v>0</v>
      </c>
      <c r="BM166" s="520"/>
      <c r="BN166" s="268">
        <v>0</v>
      </c>
      <c r="BO166" s="520"/>
      <c r="BP166" s="265" t="s">
        <v>882</v>
      </c>
      <c r="BQ166" s="33"/>
      <c r="BR166" s="33"/>
      <c r="BS166" s="266"/>
      <c r="BT166" s="33"/>
      <c r="BU166" s="266"/>
      <c r="BV166" s="33"/>
      <c r="BW166" s="266"/>
      <c r="BX166" s="33"/>
      <c r="BY166" s="266"/>
      <c r="BZ166" s="33"/>
      <c r="CA166" s="266"/>
      <c r="CB166" s="33"/>
      <c r="CC166" s="266"/>
      <c r="CD166" s="33"/>
      <c r="CE166" s="268"/>
      <c r="CF166" s="33"/>
      <c r="CG166" s="268"/>
      <c r="CH166" s="33"/>
      <c r="CI166" s="268">
        <f t="shared" si="14"/>
        <v>0</v>
      </c>
      <c r="CJ166" s="33"/>
      <c r="CK166" s="268">
        <f t="shared" si="15"/>
        <v>-12937000</v>
      </c>
      <c r="CL166" s="33"/>
      <c r="CM166" s="268">
        <f t="shared" si="16"/>
        <v>-9586000</v>
      </c>
      <c r="CN166" s="33"/>
      <c r="CO166" s="268">
        <f t="shared" si="17"/>
        <v>0</v>
      </c>
      <c r="CP166" s="33"/>
      <c r="CQ166" s="268">
        <f t="shared" si="18"/>
        <v>0</v>
      </c>
      <c r="CR166" s="33"/>
      <c r="CS166" s="268">
        <f t="shared" si="19"/>
        <v>0</v>
      </c>
      <c r="CT166" s="33"/>
      <c r="CU166" s="268">
        <f t="shared" si="20"/>
        <v>0</v>
      </c>
      <c r="CV166" s="33"/>
      <c r="CW166" s="268">
        <f t="shared" si="21"/>
        <v>0</v>
      </c>
      <c r="CX166" s="33"/>
      <c r="CY166" s="268">
        <f t="shared" si="22"/>
        <v>0</v>
      </c>
      <c r="CZ166" s="33"/>
      <c r="DA166" s="268">
        <f t="shared" si="23"/>
        <v>0</v>
      </c>
      <c r="DB166" s="33"/>
      <c r="DC166" s="268">
        <f t="shared" si="24"/>
        <v>0</v>
      </c>
      <c r="DD166" s="33"/>
      <c r="DE166" s="268">
        <f t="shared" si="25"/>
        <v>0</v>
      </c>
      <c r="DF166" s="33"/>
      <c r="DG166" s="268">
        <f t="shared" si="3"/>
        <v>0</v>
      </c>
      <c r="DH166" s="33"/>
      <c r="DI166" s="268">
        <f t="shared" si="4"/>
        <v>0</v>
      </c>
      <c r="DJ166" s="33"/>
      <c r="DK166" s="268">
        <f t="shared" si="5"/>
        <v>0</v>
      </c>
      <c r="DL166" s="33"/>
      <c r="DM166" s="268">
        <f t="shared" si="6"/>
        <v>0</v>
      </c>
      <c r="DN166" s="33"/>
      <c r="DO166" s="338"/>
      <c r="DP166" s="33"/>
      <c r="DQ166" s="268">
        <f t="shared" si="7"/>
        <v>0</v>
      </c>
      <c r="DR166" s="33"/>
      <c r="DS166" s="268">
        <f t="shared" si="8"/>
        <v>0</v>
      </c>
      <c r="DT166" s="33"/>
      <c r="DU166" s="268">
        <f t="shared" si="9"/>
        <v>0</v>
      </c>
      <c r="DV166" s="33"/>
      <c r="DW166" s="268">
        <f t="shared" si="10"/>
        <v>0</v>
      </c>
      <c r="DX166" s="33"/>
      <c r="DY166" s="268">
        <f t="shared" si="11"/>
        <v>0</v>
      </c>
      <c r="DZ166" s="433"/>
      <c r="EA166" s="268">
        <f t="shared" si="12"/>
        <v>0</v>
      </c>
      <c r="EC166" s="268">
        <f t="shared" si="13"/>
        <v>0</v>
      </c>
    </row>
    <row r="167" spans="1:133" ht="13.5" customHeight="1">
      <c r="A167" s="81" t="s">
        <v>885</v>
      </c>
      <c r="B167" s="34"/>
      <c r="C167" s="34"/>
      <c r="D167" s="98"/>
      <c r="E167" s="34"/>
      <c r="F167" s="98"/>
      <c r="G167" s="34"/>
      <c r="H167" s="98"/>
      <c r="I167" s="34"/>
      <c r="J167" s="98"/>
      <c r="K167" s="34"/>
      <c r="L167" s="98"/>
      <c r="M167" s="34"/>
      <c r="N167" s="98"/>
      <c r="O167" s="34"/>
      <c r="P167" s="215"/>
      <c r="Q167" s="34"/>
      <c r="R167" s="215">
        <v>0</v>
      </c>
      <c r="S167" s="34"/>
      <c r="T167" s="215">
        <v>13307000</v>
      </c>
      <c r="U167" s="34"/>
      <c r="V167" s="215">
        <v>0</v>
      </c>
      <c r="W167" s="34"/>
      <c r="X167" s="215"/>
      <c r="Y167" s="34"/>
      <c r="Z167" s="215">
        <v>-3012822000</v>
      </c>
      <c r="AA167" s="34"/>
      <c r="AB167" s="215">
        <v>0</v>
      </c>
      <c r="AC167" s="34"/>
      <c r="AD167" s="215">
        <f>[17]BS_PT!$S$77</f>
        <v>-466577000</v>
      </c>
      <c r="AE167" s="34"/>
      <c r="AF167" s="215">
        <v>-466577000</v>
      </c>
      <c r="AG167" s="34"/>
      <c r="AH167" s="215">
        <v>0</v>
      </c>
      <c r="AI167" s="34"/>
      <c r="AJ167" s="215">
        <v>0</v>
      </c>
      <c r="AK167" s="34"/>
      <c r="AL167" s="215">
        <v>0</v>
      </c>
      <c r="AM167" s="34"/>
      <c r="AN167" s="215">
        <v>-506733000</v>
      </c>
      <c r="AO167" s="34"/>
      <c r="AP167" s="215">
        <v>0</v>
      </c>
      <c r="AQ167" s="34"/>
      <c r="AR167" s="215">
        <v>0</v>
      </c>
      <c r="AS167" s="34"/>
      <c r="AT167" s="215">
        <v>0</v>
      </c>
      <c r="AU167" s="34"/>
      <c r="AV167" s="215">
        <v>-313440000</v>
      </c>
      <c r="AW167" s="34"/>
      <c r="AX167" s="215">
        <v>0</v>
      </c>
      <c r="AY167" s="34"/>
      <c r="AZ167" s="337"/>
      <c r="BA167" s="34"/>
      <c r="BB167" s="215">
        <v>-144893000</v>
      </c>
      <c r="BC167" s="34"/>
      <c r="BD167" s="215">
        <v>-368171000</v>
      </c>
      <c r="BE167" s="34"/>
      <c r="BF167" s="215"/>
      <c r="BG167" s="34"/>
      <c r="BH167" s="215"/>
      <c r="BI167" s="34"/>
      <c r="BJ167" s="215">
        <v>-188276000</v>
      </c>
      <c r="BK167" s="520"/>
      <c r="BL167" s="215">
        <v>-487705000</v>
      </c>
      <c r="BM167" s="520"/>
      <c r="BN167" s="215">
        <v>0</v>
      </c>
      <c r="BO167" s="520"/>
      <c r="BP167" s="81" t="s">
        <v>884</v>
      </c>
      <c r="BQ167" s="34"/>
      <c r="BR167" s="34"/>
      <c r="BS167" s="98"/>
      <c r="BT167" s="34"/>
      <c r="BU167" s="98"/>
      <c r="BV167" s="34"/>
      <c r="BW167" s="98"/>
      <c r="BX167" s="34"/>
      <c r="BY167" s="98"/>
      <c r="BZ167" s="34"/>
      <c r="CA167" s="98"/>
      <c r="CB167" s="34"/>
      <c r="CC167" s="98"/>
      <c r="CD167" s="34"/>
      <c r="CE167" s="215"/>
      <c r="CF167" s="34"/>
      <c r="CG167" s="215"/>
      <c r="CH167" s="34"/>
      <c r="CI167" s="215">
        <f t="shared" si="14"/>
        <v>13307000</v>
      </c>
      <c r="CJ167" s="34"/>
      <c r="CK167" s="215">
        <f t="shared" si="15"/>
        <v>0</v>
      </c>
      <c r="CL167" s="34"/>
      <c r="CM167" s="215">
        <f t="shared" si="16"/>
        <v>0</v>
      </c>
      <c r="CN167" s="34"/>
      <c r="CO167" s="215">
        <f t="shared" si="17"/>
        <v>-3012822000</v>
      </c>
      <c r="CP167" s="34"/>
      <c r="CQ167" s="215">
        <f t="shared" si="18"/>
        <v>0</v>
      </c>
      <c r="CR167" s="34"/>
      <c r="CS167" s="215">
        <f t="shared" si="19"/>
        <v>-466577000</v>
      </c>
      <c r="CT167" s="34"/>
      <c r="CU167" s="215">
        <f t="shared" si="20"/>
        <v>-466577000</v>
      </c>
      <c r="CV167" s="34"/>
      <c r="CW167" s="215">
        <f t="shared" si="21"/>
        <v>0</v>
      </c>
      <c r="CX167" s="34"/>
      <c r="CY167" s="215">
        <f t="shared" si="22"/>
        <v>0</v>
      </c>
      <c r="CZ167" s="34"/>
      <c r="DA167" s="215">
        <f t="shared" si="23"/>
        <v>0</v>
      </c>
      <c r="DB167" s="34"/>
      <c r="DC167" s="215">
        <f t="shared" si="24"/>
        <v>-506733000</v>
      </c>
      <c r="DD167" s="34"/>
      <c r="DE167" s="215">
        <f t="shared" si="25"/>
        <v>0</v>
      </c>
      <c r="DF167" s="34"/>
      <c r="DG167" s="215">
        <f t="shared" si="3"/>
        <v>0</v>
      </c>
      <c r="DH167" s="34"/>
      <c r="DI167" s="215">
        <f t="shared" si="4"/>
        <v>0</v>
      </c>
      <c r="DJ167" s="34"/>
      <c r="DK167" s="215">
        <f t="shared" si="5"/>
        <v>-313440000</v>
      </c>
      <c r="DL167" s="34"/>
      <c r="DM167" s="215">
        <f t="shared" si="6"/>
        <v>0</v>
      </c>
      <c r="DN167" s="34"/>
      <c r="DO167" s="337"/>
      <c r="DP167" s="34"/>
      <c r="DQ167" s="215">
        <f t="shared" si="7"/>
        <v>-144893000</v>
      </c>
      <c r="DR167" s="34"/>
      <c r="DS167" s="215">
        <f t="shared" si="8"/>
        <v>-368171000</v>
      </c>
      <c r="DT167" s="34"/>
      <c r="DU167" s="215">
        <f t="shared" si="9"/>
        <v>0</v>
      </c>
      <c r="DV167" s="34"/>
      <c r="DW167" s="215">
        <f t="shared" si="10"/>
        <v>0</v>
      </c>
      <c r="DX167" s="34"/>
      <c r="DY167" s="215">
        <f t="shared" si="11"/>
        <v>-188276000</v>
      </c>
      <c r="DZ167" s="433"/>
      <c r="EA167" s="215">
        <f t="shared" si="12"/>
        <v>-487705000</v>
      </c>
      <c r="EC167" s="215">
        <f t="shared" si="13"/>
        <v>0</v>
      </c>
    </row>
    <row r="168" spans="1:133" ht="13.5" customHeight="1">
      <c r="A168" s="265" t="s">
        <v>943</v>
      </c>
      <c r="B168" s="33"/>
      <c r="C168" s="33"/>
      <c r="D168" s="266">
        <v>-776318</v>
      </c>
      <c r="E168" s="33"/>
      <c r="F168" s="266">
        <v>-776318</v>
      </c>
      <c r="G168" s="33"/>
      <c r="H168" s="266">
        <v>-776318.11399999994</v>
      </c>
      <c r="I168" s="33"/>
      <c r="J168" s="267">
        <v>-1018230.8001100001</v>
      </c>
      <c r="K168" s="33"/>
      <c r="L168" s="267">
        <v>-1018230.8001100001</v>
      </c>
      <c r="M168" s="33"/>
      <c r="N168" s="267">
        <v>-1000971</v>
      </c>
      <c r="O168" s="33"/>
      <c r="P168" s="268">
        <v>-1057066000</v>
      </c>
      <c r="Q168" s="33"/>
      <c r="R168" s="268">
        <v>-1291552335.3699999</v>
      </c>
      <c r="S168" s="33"/>
      <c r="T168" s="268">
        <v>-1382969000</v>
      </c>
      <c r="U168" s="33"/>
      <c r="V168" s="268">
        <v>-1342341000</v>
      </c>
      <c r="W168" s="33"/>
      <c r="X168" s="268">
        <v>-1342341000</v>
      </c>
      <c r="Y168" s="33"/>
      <c r="Z168" s="268"/>
      <c r="AA168" s="33"/>
      <c r="AB168" s="268">
        <v>-3012822000</v>
      </c>
      <c r="AC168" s="33"/>
      <c r="AD168" s="268">
        <f>[17]BS_PT!$S$78</f>
        <v>-3050570000</v>
      </c>
      <c r="AE168" s="33"/>
      <c r="AF168" s="268">
        <v>-3050570000</v>
      </c>
      <c r="AG168" s="33"/>
      <c r="AH168" s="268">
        <v>-4747049000</v>
      </c>
      <c r="AI168" s="33"/>
      <c r="AJ168" s="268">
        <v>-4747049000</v>
      </c>
      <c r="AK168" s="33"/>
      <c r="AL168" s="268">
        <v>-4747049000</v>
      </c>
      <c r="AM168" s="33"/>
      <c r="AN168" s="268">
        <v>-4747049000</v>
      </c>
      <c r="AO168" s="33"/>
      <c r="AP168" s="268">
        <v>-5147942000</v>
      </c>
      <c r="AQ168" s="33"/>
      <c r="AR168" s="268">
        <v>-5147942000</v>
      </c>
      <c r="AS168" s="33"/>
      <c r="AT168" s="268">
        <v>-5147942000</v>
      </c>
      <c r="AU168" s="33"/>
      <c r="AV168" s="268">
        <v>-5147942000</v>
      </c>
      <c r="AW168" s="33"/>
      <c r="AX168" s="268">
        <v>-5422678000</v>
      </c>
      <c r="AY168" s="33"/>
      <c r="AZ168" s="338"/>
      <c r="BA168" s="33"/>
      <c r="BB168" s="268">
        <v>-5524786000</v>
      </c>
      <c r="BC168" s="33"/>
      <c r="BD168" s="268">
        <v>-5422678000</v>
      </c>
      <c r="BE168" s="33"/>
      <c r="BF168" s="268">
        <v>-6125120000</v>
      </c>
      <c r="BG168" s="33"/>
      <c r="BH168" s="268">
        <v>-6071179000</v>
      </c>
      <c r="BI168" s="33"/>
      <c r="BJ168" s="268">
        <v>-6071179000</v>
      </c>
      <c r="BK168" s="520"/>
      <c r="BL168" s="268">
        <v>-6071179000</v>
      </c>
      <c r="BM168" s="520"/>
      <c r="BN168" s="268">
        <v>-6526972000</v>
      </c>
      <c r="BO168" s="520"/>
      <c r="BP168" s="265" t="s">
        <v>917</v>
      </c>
      <c r="BQ168" s="33"/>
      <c r="BR168" s="33"/>
      <c r="BS168" s="266">
        <v>-776318</v>
      </c>
      <c r="BT168" s="33"/>
      <c r="BU168" s="266">
        <v>-776318</v>
      </c>
      <c r="BV168" s="33"/>
      <c r="BW168" s="266">
        <v>-776318.11399999994</v>
      </c>
      <c r="BX168" s="33"/>
      <c r="BY168" s="266">
        <v>-1018230.8001100001</v>
      </c>
      <c r="BZ168" s="33"/>
      <c r="CA168" s="266">
        <v>-1018230.8001100001</v>
      </c>
      <c r="CB168" s="33"/>
      <c r="CC168" s="266">
        <v>-1000971</v>
      </c>
      <c r="CD168" s="33"/>
      <c r="CE168" s="268">
        <v>-1057066000</v>
      </c>
      <c r="CF168" s="33"/>
      <c r="CG168" s="268">
        <v>-1291552335.3699999</v>
      </c>
      <c r="CH168" s="33"/>
      <c r="CI168" s="268">
        <f t="shared" si="14"/>
        <v>-1382969000</v>
      </c>
      <c r="CJ168" s="33"/>
      <c r="CK168" s="268">
        <f t="shared" si="15"/>
        <v>-1342341000</v>
      </c>
      <c r="CL168" s="33"/>
      <c r="CM168" s="268">
        <f t="shared" si="16"/>
        <v>-1342341000</v>
      </c>
      <c r="CN168" s="33"/>
      <c r="CO168" s="268">
        <f t="shared" si="17"/>
        <v>0</v>
      </c>
      <c r="CP168" s="33"/>
      <c r="CQ168" s="268">
        <f t="shared" si="18"/>
        <v>-3012822000</v>
      </c>
      <c r="CR168" s="33"/>
      <c r="CS168" s="268">
        <f t="shared" si="19"/>
        <v>-3050570000</v>
      </c>
      <c r="CT168" s="33"/>
      <c r="CU168" s="268">
        <f t="shared" si="20"/>
        <v>-3050570000</v>
      </c>
      <c r="CV168" s="33"/>
      <c r="CW168" s="268">
        <f t="shared" si="21"/>
        <v>-4747049000</v>
      </c>
      <c r="CX168" s="33"/>
      <c r="CY168" s="268">
        <f t="shared" si="22"/>
        <v>-4747049000</v>
      </c>
      <c r="CZ168" s="33"/>
      <c r="DA168" s="268">
        <f t="shared" si="23"/>
        <v>-4747049000</v>
      </c>
      <c r="DB168" s="33"/>
      <c r="DC168" s="268">
        <f t="shared" si="24"/>
        <v>-4747049000</v>
      </c>
      <c r="DD168" s="33"/>
      <c r="DE168" s="268">
        <f t="shared" si="25"/>
        <v>-5147942000</v>
      </c>
      <c r="DF168" s="33"/>
      <c r="DG168" s="268">
        <f t="shared" si="3"/>
        <v>-5147942000</v>
      </c>
      <c r="DH168" s="33"/>
      <c r="DI168" s="268">
        <f t="shared" si="4"/>
        <v>-5147942000</v>
      </c>
      <c r="DJ168" s="33"/>
      <c r="DK168" s="268">
        <f t="shared" si="5"/>
        <v>-5147942000</v>
      </c>
      <c r="DL168" s="33"/>
      <c r="DM168" s="268">
        <f t="shared" si="6"/>
        <v>-5422678000</v>
      </c>
      <c r="DN168" s="33"/>
      <c r="DO168" s="338"/>
      <c r="DP168" s="33"/>
      <c r="DQ168" s="268">
        <f t="shared" si="7"/>
        <v>-5524786000</v>
      </c>
      <c r="DR168" s="33"/>
      <c r="DS168" s="268">
        <f t="shared" si="8"/>
        <v>-5422678000</v>
      </c>
      <c r="DT168" s="33"/>
      <c r="DU168" s="268">
        <f t="shared" si="9"/>
        <v>-6125120000</v>
      </c>
      <c r="DV168" s="33"/>
      <c r="DW168" s="268">
        <f t="shared" si="10"/>
        <v>-6071179000</v>
      </c>
      <c r="DX168" s="33"/>
      <c r="DY168" s="268">
        <f t="shared" si="11"/>
        <v>-6071179000</v>
      </c>
      <c r="DZ168" s="433"/>
      <c r="EA168" s="268">
        <f t="shared" si="12"/>
        <v>-6071179000</v>
      </c>
      <c r="EC168" s="268">
        <f t="shared" si="13"/>
        <v>-6526972000</v>
      </c>
    </row>
    <row r="169" spans="1:133" ht="13.5" customHeight="1">
      <c r="A169" s="81" t="s">
        <v>944</v>
      </c>
      <c r="B169" s="34"/>
      <c r="C169" s="34"/>
      <c r="D169" s="98">
        <v>257049</v>
      </c>
      <c r="E169" s="34"/>
      <c r="F169" s="98">
        <v>529296</v>
      </c>
      <c r="G169" s="34"/>
      <c r="H169" s="98">
        <v>741576.65399999998</v>
      </c>
      <c r="I169" s="34"/>
      <c r="J169" s="98">
        <v>0</v>
      </c>
      <c r="K169" s="34"/>
      <c r="L169" s="98">
        <v>185089.66412999999</v>
      </c>
      <c r="M169" s="34"/>
      <c r="N169" s="98">
        <v>408757.34752999997</v>
      </c>
      <c r="O169" s="34"/>
      <c r="P169" s="215">
        <v>619626000</v>
      </c>
      <c r="Q169" s="34"/>
      <c r="R169" s="215">
        <v>0</v>
      </c>
      <c r="S169" s="34"/>
      <c r="T169" s="215">
        <v>139243000</v>
      </c>
      <c r="U169" s="34"/>
      <c r="V169" s="215">
        <v>396852000</v>
      </c>
      <c r="W169" s="34"/>
      <c r="X169" s="215">
        <v>562374000</v>
      </c>
      <c r="Y169" s="34"/>
      <c r="Z169" s="215"/>
      <c r="AA169" s="34"/>
      <c r="AB169" s="215">
        <v>107765000</v>
      </c>
      <c r="AC169" s="34"/>
      <c r="AD169" s="215">
        <f>[17]BS_PT!$S$79</f>
        <v>219702000</v>
      </c>
      <c r="AE169" s="34"/>
      <c r="AF169" s="215">
        <v>411764000</v>
      </c>
      <c r="AG169" s="34"/>
      <c r="AH169" s="215">
        <v>0</v>
      </c>
      <c r="AI169" s="34"/>
      <c r="AJ169" s="215">
        <v>146183000</v>
      </c>
      <c r="AK169" s="34"/>
      <c r="AL169" s="215">
        <v>287918000</v>
      </c>
      <c r="AM169" s="34"/>
      <c r="AN169" s="215">
        <v>661601000</v>
      </c>
      <c r="AO169" s="34"/>
      <c r="AP169" s="215">
        <v>0</v>
      </c>
      <c r="AQ169" s="34"/>
      <c r="AR169" s="215">
        <v>215368000</v>
      </c>
      <c r="AS169" s="34"/>
      <c r="AT169" s="215">
        <v>461807000</v>
      </c>
      <c r="AU169" s="34"/>
      <c r="AV169" s="215">
        <v>792044000</v>
      </c>
      <c r="AW169" s="34"/>
      <c r="AX169" s="215">
        <v>0</v>
      </c>
      <c r="AY169" s="34"/>
      <c r="AZ169" s="337"/>
      <c r="BA169" s="34"/>
      <c r="BB169" s="215">
        <v>483546000</v>
      </c>
      <c r="BC169" s="34"/>
      <c r="BD169" s="215">
        <v>790839000</v>
      </c>
      <c r="BE169" s="34"/>
      <c r="BF169" s="215"/>
      <c r="BG169" s="34"/>
      <c r="BH169" s="215">
        <v>188276000</v>
      </c>
      <c r="BI169" s="34"/>
      <c r="BJ169" s="215">
        <v>487705000</v>
      </c>
      <c r="BK169" s="520"/>
      <c r="BL169" s="215">
        <v>810969000</v>
      </c>
      <c r="BM169" s="520"/>
      <c r="BN169" s="215">
        <v>0</v>
      </c>
      <c r="BO169" s="520"/>
      <c r="BP169" s="81" t="s">
        <v>890</v>
      </c>
      <c r="BQ169" s="34"/>
      <c r="BR169" s="34"/>
      <c r="BS169" s="98">
        <v>257049</v>
      </c>
      <c r="BT169" s="34"/>
      <c r="BU169" s="98">
        <v>529296</v>
      </c>
      <c r="BV169" s="34"/>
      <c r="BW169" s="98">
        <v>741576.65399999998</v>
      </c>
      <c r="BX169" s="34"/>
      <c r="BY169" s="98"/>
      <c r="BZ169" s="34"/>
      <c r="CA169" s="98">
        <v>185089.66412999999</v>
      </c>
      <c r="CB169" s="34"/>
      <c r="CC169" s="98">
        <v>408757.34752999997</v>
      </c>
      <c r="CD169" s="34"/>
      <c r="CE169" s="215">
        <v>619626000</v>
      </c>
      <c r="CF169" s="34"/>
      <c r="CG169" s="215"/>
      <c r="CH169" s="34"/>
      <c r="CI169" s="215">
        <f t="shared" si="14"/>
        <v>139243000</v>
      </c>
      <c r="CJ169" s="34"/>
      <c r="CK169" s="215">
        <f t="shared" si="15"/>
        <v>396852000</v>
      </c>
      <c r="CL169" s="34"/>
      <c r="CM169" s="215">
        <f t="shared" si="16"/>
        <v>562374000</v>
      </c>
      <c r="CN169" s="34"/>
      <c r="CO169" s="215">
        <f t="shared" si="17"/>
        <v>0</v>
      </c>
      <c r="CP169" s="34"/>
      <c r="CQ169" s="215">
        <f t="shared" si="18"/>
        <v>107765000</v>
      </c>
      <c r="CR169" s="34"/>
      <c r="CS169" s="215">
        <f t="shared" si="19"/>
        <v>219702000</v>
      </c>
      <c r="CT169" s="34"/>
      <c r="CU169" s="215">
        <f t="shared" si="20"/>
        <v>411764000</v>
      </c>
      <c r="CV169" s="34"/>
      <c r="CW169" s="215">
        <f t="shared" si="21"/>
        <v>0</v>
      </c>
      <c r="CX169" s="34"/>
      <c r="CY169" s="215">
        <f t="shared" si="22"/>
        <v>146183000</v>
      </c>
      <c r="CZ169" s="34"/>
      <c r="DA169" s="215">
        <f t="shared" si="23"/>
        <v>287918000</v>
      </c>
      <c r="DB169" s="34"/>
      <c r="DC169" s="215">
        <f t="shared" si="24"/>
        <v>661601000</v>
      </c>
      <c r="DD169" s="34"/>
      <c r="DE169" s="215">
        <f t="shared" si="25"/>
        <v>0</v>
      </c>
      <c r="DF169" s="34"/>
      <c r="DG169" s="215">
        <f t="shared" si="3"/>
        <v>215368000</v>
      </c>
      <c r="DH169" s="34"/>
      <c r="DI169" s="215">
        <f t="shared" si="4"/>
        <v>461807000</v>
      </c>
      <c r="DJ169" s="34"/>
      <c r="DK169" s="215">
        <f t="shared" si="5"/>
        <v>792044000</v>
      </c>
      <c r="DL169" s="34"/>
      <c r="DM169" s="215">
        <f t="shared" si="6"/>
        <v>0</v>
      </c>
      <c r="DN169" s="34"/>
      <c r="DO169" s="337"/>
      <c r="DP169" s="34"/>
      <c r="DQ169" s="215">
        <f t="shared" si="7"/>
        <v>483546000</v>
      </c>
      <c r="DR169" s="34"/>
      <c r="DS169" s="215">
        <f t="shared" si="8"/>
        <v>790839000</v>
      </c>
      <c r="DT169" s="34"/>
      <c r="DU169" s="215">
        <f t="shared" si="9"/>
        <v>0</v>
      </c>
      <c r="DV169" s="34"/>
      <c r="DW169" s="215">
        <f t="shared" si="10"/>
        <v>188276000</v>
      </c>
      <c r="DX169" s="34"/>
      <c r="DY169" s="215">
        <f t="shared" si="11"/>
        <v>487705000</v>
      </c>
      <c r="DZ169" s="433"/>
      <c r="EA169" s="215">
        <f t="shared" si="12"/>
        <v>810969000</v>
      </c>
      <c r="EC169" s="215">
        <f t="shared" si="13"/>
        <v>0</v>
      </c>
    </row>
    <row r="170" spans="1:133" ht="13.5" customHeight="1">
      <c r="A170" s="127" t="s">
        <v>891</v>
      </c>
      <c r="B170" s="33"/>
      <c r="C170" s="33"/>
      <c r="D170" s="128"/>
      <c r="E170" s="33"/>
      <c r="F170" s="128"/>
      <c r="G170" s="33"/>
      <c r="H170" s="128"/>
      <c r="I170" s="33"/>
      <c r="J170" s="270"/>
      <c r="K170" s="33"/>
      <c r="L170" s="270"/>
      <c r="M170" s="33"/>
      <c r="N170" s="270">
        <v>3825920</v>
      </c>
      <c r="O170" s="33"/>
      <c r="P170" s="271">
        <v>3731964000</v>
      </c>
      <c r="Q170" s="33"/>
      <c r="R170" s="271">
        <v>3631012818.1400003</v>
      </c>
      <c r="S170" s="33"/>
      <c r="T170" s="271">
        <v>3692147000</v>
      </c>
      <c r="U170" s="33"/>
      <c r="V170" s="271">
        <v>3660659000</v>
      </c>
      <c r="W170" s="33"/>
      <c r="X170" s="271">
        <v>3550225000</v>
      </c>
      <c r="Y170" s="33"/>
      <c r="Z170" s="271">
        <v>3008852000</v>
      </c>
      <c r="AA170" s="33"/>
      <c r="AB170" s="271">
        <v>3133073000</v>
      </c>
      <c r="AC170" s="33"/>
      <c r="AD170" s="271">
        <f>[17]BS_PT!$S$80</f>
        <v>2289922000</v>
      </c>
      <c r="AE170" s="33"/>
      <c r="AF170" s="271">
        <v>2492158000</v>
      </c>
      <c r="AG170" s="33"/>
      <c r="AH170" s="271">
        <v>1933478000</v>
      </c>
      <c r="AI170" s="33"/>
      <c r="AJ170" s="271">
        <v>2079785000</v>
      </c>
      <c r="AK170" s="33"/>
      <c r="AL170" s="271">
        <v>1566857000</v>
      </c>
      <c r="AM170" s="33"/>
      <c r="AN170" s="271">
        <v>1434854000</v>
      </c>
      <c r="AO170" s="33"/>
      <c r="AP170" s="271">
        <f>SUM(AP160:AP169)</f>
        <v>1418305000</v>
      </c>
      <c r="AQ170" s="33"/>
      <c r="AR170" s="271">
        <f>SUM(AR160:AR169)</f>
        <v>1167580000</v>
      </c>
      <c r="AS170" s="33"/>
      <c r="AT170" s="271">
        <v>1391739000</v>
      </c>
      <c r="AU170" s="33"/>
      <c r="AV170" s="271">
        <f>SUM(AV160:AV169)</f>
        <v>1406059000</v>
      </c>
      <c r="AW170" s="33"/>
      <c r="AX170" s="271">
        <v>1252403000</v>
      </c>
      <c r="AY170" s="33"/>
      <c r="AZ170" s="343"/>
      <c r="BA170" s="33"/>
      <c r="BB170" s="271">
        <v>1100973000</v>
      </c>
      <c r="BC170" s="33"/>
      <c r="BD170" s="271">
        <v>1191232000</v>
      </c>
      <c r="BE170" s="33"/>
      <c r="BF170" s="271">
        <v>864097000</v>
      </c>
      <c r="BG170" s="33"/>
      <c r="BH170" s="271">
        <v>1048943000</v>
      </c>
      <c r="BI170" s="33"/>
      <c r="BJ170" s="271">
        <v>1149485000</v>
      </c>
      <c r="BK170" s="308"/>
      <c r="BL170" s="271">
        <v>1165114000</v>
      </c>
      <c r="BM170" s="308"/>
      <c r="BN170" s="271">
        <v>1077781000</v>
      </c>
      <c r="BO170" s="308"/>
      <c r="BP170" s="127" t="s">
        <v>892</v>
      </c>
      <c r="BQ170" s="33"/>
      <c r="BR170" s="33"/>
      <c r="BS170" s="128"/>
      <c r="BT170" s="33"/>
      <c r="BU170" s="128"/>
      <c r="BV170" s="33"/>
      <c r="BW170" s="128"/>
      <c r="BX170" s="33"/>
      <c r="BY170" s="128"/>
      <c r="BZ170" s="33"/>
      <c r="CA170" s="128"/>
      <c r="CB170" s="33"/>
      <c r="CC170" s="128">
        <v>3825920</v>
      </c>
      <c r="CD170" s="33"/>
      <c r="CE170" s="271">
        <v>3731964000</v>
      </c>
      <c r="CF170" s="33"/>
      <c r="CG170" s="271">
        <v>3631012818.1400003</v>
      </c>
      <c r="CH170" s="33"/>
      <c r="CI170" s="271">
        <f t="shared" si="14"/>
        <v>3692147000</v>
      </c>
      <c r="CJ170" s="33"/>
      <c r="CK170" s="271">
        <f t="shared" si="15"/>
        <v>3660659000</v>
      </c>
      <c r="CL170" s="33"/>
      <c r="CM170" s="271">
        <f t="shared" si="16"/>
        <v>3550225000</v>
      </c>
      <c r="CN170" s="33"/>
      <c r="CO170" s="271">
        <f t="shared" si="17"/>
        <v>3008852000</v>
      </c>
      <c r="CP170" s="33"/>
      <c r="CQ170" s="271">
        <f t="shared" si="18"/>
        <v>3133073000</v>
      </c>
      <c r="CR170" s="33"/>
      <c r="CS170" s="271">
        <f t="shared" si="19"/>
        <v>2289922000</v>
      </c>
      <c r="CT170" s="33"/>
      <c r="CU170" s="271">
        <f t="shared" si="20"/>
        <v>2492158000</v>
      </c>
      <c r="CV170" s="33"/>
      <c r="CW170" s="271">
        <f t="shared" si="21"/>
        <v>1933478000</v>
      </c>
      <c r="CX170" s="33"/>
      <c r="CY170" s="271">
        <f t="shared" si="22"/>
        <v>2079785000</v>
      </c>
      <c r="CZ170" s="33"/>
      <c r="DA170" s="271">
        <f t="shared" si="23"/>
        <v>1566857000</v>
      </c>
      <c r="DB170" s="33"/>
      <c r="DC170" s="271">
        <f t="shared" si="24"/>
        <v>1434854000</v>
      </c>
      <c r="DD170" s="33"/>
      <c r="DE170" s="271">
        <f t="shared" si="25"/>
        <v>1418305000</v>
      </c>
      <c r="DF170" s="33"/>
      <c r="DG170" s="271">
        <f t="shared" si="3"/>
        <v>1167580000</v>
      </c>
      <c r="DH170" s="33"/>
      <c r="DI170" s="271">
        <f t="shared" si="4"/>
        <v>1391739000</v>
      </c>
      <c r="DJ170" s="33"/>
      <c r="DK170" s="271">
        <f t="shared" si="5"/>
        <v>1406059000</v>
      </c>
      <c r="DL170" s="33"/>
      <c r="DM170" s="271">
        <f t="shared" si="6"/>
        <v>1252403000</v>
      </c>
      <c r="DN170" s="33"/>
      <c r="DO170" s="343"/>
      <c r="DP170" s="33"/>
      <c r="DQ170" s="271">
        <f t="shared" si="7"/>
        <v>1100973000</v>
      </c>
      <c r="DR170" s="33"/>
      <c r="DS170" s="271">
        <f t="shared" si="8"/>
        <v>1191232000</v>
      </c>
      <c r="DT170" s="33"/>
      <c r="DU170" s="271">
        <f t="shared" si="9"/>
        <v>864097000</v>
      </c>
      <c r="DV170" s="33"/>
      <c r="DW170" s="271">
        <f t="shared" si="10"/>
        <v>1048943000</v>
      </c>
      <c r="DX170" s="33"/>
      <c r="DY170" s="271">
        <f t="shared" si="11"/>
        <v>1149485000</v>
      </c>
      <c r="EA170" s="271">
        <f t="shared" si="12"/>
        <v>1165114000</v>
      </c>
      <c r="EC170" s="271">
        <f t="shared" si="13"/>
        <v>1077781000</v>
      </c>
    </row>
    <row r="171" spans="1:133" ht="13.5" customHeight="1">
      <c r="A171" s="79" t="s">
        <v>687</v>
      </c>
      <c r="B171" s="32"/>
      <c r="C171" s="32"/>
      <c r="D171" s="80"/>
      <c r="E171" s="32"/>
      <c r="F171" s="80"/>
      <c r="G171" s="32"/>
      <c r="H171" s="80"/>
      <c r="I171" s="32"/>
      <c r="J171" s="80"/>
      <c r="K171" s="32"/>
      <c r="L171" s="80"/>
      <c r="M171" s="32"/>
      <c r="N171" s="80">
        <v>21867</v>
      </c>
      <c r="O171" s="32"/>
      <c r="P171" s="214">
        <v>0</v>
      </c>
      <c r="Q171" s="32"/>
      <c r="R171" s="214">
        <v>0</v>
      </c>
      <c r="S171" s="32"/>
      <c r="T171" s="214">
        <v>0</v>
      </c>
      <c r="U171" s="32"/>
      <c r="V171" s="214">
        <v>0</v>
      </c>
      <c r="W171" s="32"/>
      <c r="X171" s="214"/>
      <c r="Y171" s="32"/>
      <c r="Z171" s="214"/>
      <c r="AA171" s="32"/>
      <c r="AB171" s="214"/>
      <c r="AC171" s="32"/>
      <c r="AD171" s="214"/>
      <c r="AE171" s="32"/>
      <c r="AF171" s="214">
        <v>0</v>
      </c>
      <c r="AG171" s="32"/>
      <c r="AH171" s="214">
        <v>0</v>
      </c>
      <c r="AI171" s="32"/>
      <c r="AJ171" s="214"/>
      <c r="AK171" s="32"/>
      <c r="AL171" s="214"/>
      <c r="AM171" s="32"/>
      <c r="AN171" s="214"/>
      <c r="AO171" s="32"/>
      <c r="AP171" s="214"/>
      <c r="AQ171" s="32"/>
      <c r="AR171" s="214"/>
      <c r="AS171" s="32"/>
      <c r="AT171" s="214"/>
      <c r="AU171" s="32"/>
      <c r="AV171" s="214"/>
      <c r="AW171" s="32"/>
      <c r="AX171" s="214"/>
      <c r="AY171" s="32"/>
      <c r="AZ171" s="340"/>
      <c r="BA171" s="32"/>
      <c r="BB171" s="214"/>
      <c r="BC171" s="32"/>
      <c r="BD171" s="214"/>
      <c r="BE171" s="32"/>
      <c r="BF171" s="204"/>
      <c r="BG171" s="32"/>
      <c r="BH171" s="204">
        <v>0</v>
      </c>
      <c r="BI171" s="32"/>
      <c r="BJ171" s="204">
        <v>0</v>
      </c>
      <c r="BK171" s="308"/>
      <c r="BL171" s="204">
        <v>0</v>
      </c>
      <c r="BM171" s="308"/>
      <c r="BN171" s="204"/>
      <c r="BO171" s="308"/>
      <c r="BP171" s="79" t="s">
        <v>893</v>
      </c>
      <c r="BQ171" s="32"/>
      <c r="BR171" s="32"/>
      <c r="BS171" s="80"/>
      <c r="BT171" s="32"/>
      <c r="BU171" s="80"/>
      <c r="BV171" s="32"/>
      <c r="BW171" s="80"/>
      <c r="BX171" s="32"/>
      <c r="BY171" s="80"/>
      <c r="BZ171" s="32"/>
      <c r="CA171" s="80"/>
      <c r="CB171" s="32"/>
      <c r="CC171" s="80">
        <v>21867</v>
      </c>
      <c r="CD171" s="32"/>
      <c r="CE171" s="214"/>
      <c r="CF171" s="32"/>
      <c r="CG171" s="214"/>
      <c r="CH171" s="32"/>
      <c r="CI171" s="214">
        <f t="shared" si="14"/>
        <v>0</v>
      </c>
      <c r="CJ171" s="32"/>
      <c r="CK171" s="214">
        <f t="shared" si="15"/>
        <v>0</v>
      </c>
      <c r="CL171" s="32"/>
      <c r="CM171" s="214">
        <f t="shared" si="16"/>
        <v>0</v>
      </c>
      <c r="CN171" s="32"/>
      <c r="CO171" s="214">
        <f t="shared" si="17"/>
        <v>0</v>
      </c>
      <c r="CP171" s="32"/>
      <c r="CQ171" s="214">
        <f t="shared" si="18"/>
        <v>0</v>
      </c>
      <c r="CR171" s="32"/>
      <c r="CS171" s="214">
        <f t="shared" si="19"/>
        <v>0</v>
      </c>
      <c r="CT171" s="32"/>
      <c r="CU171" s="214">
        <f t="shared" si="20"/>
        <v>0</v>
      </c>
      <c r="CV171" s="32"/>
      <c r="CW171" s="214">
        <f t="shared" si="21"/>
        <v>0</v>
      </c>
      <c r="CX171" s="32"/>
      <c r="CY171" s="214">
        <f t="shared" si="22"/>
        <v>0</v>
      </c>
      <c r="CZ171" s="32"/>
      <c r="DA171" s="214">
        <f t="shared" si="23"/>
        <v>0</v>
      </c>
      <c r="DB171" s="32"/>
      <c r="DC171" s="214">
        <f t="shared" si="24"/>
        <v>0</v>
      </c>
      <c r="DD171" s="32"/>
      <c r="DE171" s="214">
        <f t="shared" si="25"/>
        <v>0</v>
      </c>
      <c r="DF171" s="32"/>
      <c r="DG171" s="214">
        <f t="shared" si="3"/>
        <v>0</v>
      </c>
      <c r="DH171" s="32"/>
      <c r="DI171" s="214">
        <f t="shared" si="4"/>
        <v>0</v>
      </c>
      <c r="DJ171" s="32"/>
      <c r="DK171" s="214">
        <f t="shared" si="5"/>
        <v>0</v>
      </c>
      <c r="DL171" s="32"/>
      <c r="DM171" s="214">
        <f t="shared" si="6"/>
        <v>0</v>
      </c>
      <c r="DN171" s="32"/>
      <c r="DO171" s="340"/>
      <c r="DP171" s="32"/>
      <c r="DQ171" s="214">
        <f t="shared" si="7"/>
        <v>0</v>
      </c>
      <c r="DR171" s="32"/>
      <c r="DS171" s="214">
        <f t="shared" si="8"/>
        <v>0</v>
      </c>
      <c r="DT171" s="32"/>
      <c r="DU171" s="214">
        <f t="shared" si="9"/>
        <v>0</v>
      </c>
      <c r="DV171" s="32"/>
      <c r="DW171" s="214">
        <f t="shared" si="10"/>
        <v>0</v>
      </c>
      <c r="DX171" s="32"/>
      <c r="DY171" s="214">
        <f t="shared" si="11"/>
        <v>0</v>
      </c>
      <c r="EA171" s="214">
        <f t="shared" ref="EA171:EC171" si="26">BO171</f>
        <v>0</v>
      </c>
      <c r="EC171" s="214">
        <f t="shared" si="26"/>
        <v>0</v>
      </c>
    </row>
    <row r="172" spans="1:133" ht="13.5" customHeight="1">
      <c r="A172" s="127" t="s">
        <v>894</v>
      </c>
      <c r="B172" s="33"/>
      <c r="C172" s="33"/>
      <c r="D172" s="128">
        <v>3828283</v>
      </c>
      <c r="E172" s="33"/>
      <c r="F172" s="128">
        <v>3687360</v>
      </c>
      <c r="G172" s="33"/>
      <c r="H172" s="128">
        <v>3735290.0789999999</v>
      </c>
      <c r="I172" s="33"/>
      <c r="J172" s="270">
        <v>3553820.2394399997</v>
      </c>
      <c r="K172" s="33"/>
      <c r="L172" s="270">
        <v>3738909.9034799994</v>
      </c>
      <c r="M172" s="33"/>
      <c r="N172" s="270">
        <v>3847787</v>
      </c>
      <c r="O172" s="33"/>
      <c r="P172" s="271">
        <v>3731964000</v>
      </c>
      <c r="Q172" s="33"/>
      <c r="R172" s="271">
        <v>3631012818.1400003</v>
      </c>
      <c r="S172" s="33"/>
      <c r="T172" s="271">
        <v>3692147000</v>
      </c>
      <c r="U172" s="33"/>
      <c r="V172" s="271">
        <v>3660659000</v>
      </c>
      <c r="W172" s="33"/>
      <c r="X172" s="271">
        <v>3550225000</v>
      </c>
      <c r="Y172" s="33"/>
      <c r="Z172" s="271">
        <v>3008852000</v>
      </c>
      <c r="AA172" s="33"/>
      <c r="AB172" s="271">
        <v>3133073000</v>
      </c>
      <c r="AC172" s="33"/>
      <c r="AD172" s="271">
        <f>[17]BS_PT!$S$82</f>
        <v>2289922000</v>
      </c>
      <c r="AE172" s="33"/>
      <c r="AF172" s="271">
        <v>2492158000</v>
      </c>
      <c r="AG172" s="33"/>
      <c r="AH172" s="271">
        <v>1933478000</v>
      </c>
      <c r="AI172" s="33"/>
      <c r="AJ172" s="271">
        <v>2079785000</v>
      </c>
      <c r="AK172" s="33"/>
      <c r="AL172" s="271">
        <v>1566857000</v>
      </c>
      <c r="AM172" s="33"/>
      <c r="AN172" s="271">
        <v>1434854000</v>
      </c>
      <c r="AO172" s="33"/>
      <c r="AP172" s="271">
        <v>1418305000</v>
      </c>
      <c r="AQ172" s="33"/>
      <c r="AR172" s="271">
        <f>+AR170+AR171</f>
        <v>1167580000</v>
      </c>
      <c r="AS172" s="33"/>
      <c r="AT172" s="271">
        <v>1391739000</v>
      </c>
      <c r="AU172" s="33"/>
      <c r="AV172" s="271">
        <f>AV170</f>
        <v>1406059000</v>
      </c>
      <c r="AW172" s="33"/>
      <c r="AX172" s="271">
        <v>1252403000</v>
      </c>
      <c r="AY172" s="33"/>
      <c r="AZ172" s="343"/>
      <c r="BA172" s="33"/>
      <c r="BB172" s="271">
        <v>1100973000</v>
      </c>
      <c r="BC172" s="33"/>
      <c r="BD172" s="271">
        <v>1191232000</v>
      </c>
      <c r="BE172" s="33"/>
      <c r="BF172" s="271">
        <v>864097000</v>
      </c>
      <c r="BG172" s="33"/>
      <c r="BH172" s="271">
        <v>1048943000</v>
      </c>
      <c r="BI172" s="33"/>
      <c r="BJ172" s="271">
        <v>1149485000</v>
      </c>
      <c r="BK172" s="308"/>
      <c r="BL172" s="271">
        <v>1165114000</v>
      </c>
      <c r="BM172" s="308"/>
      <c r="BN172" s="271">
        <v>1077781000</v>
      </c>
      <c r="BO172" s="308"/>
      <c r="BP172" s="127" t="s">
        <v>895</v>
      </c>
      <c r="BQ172" s="33"/>
      <c r="BR172" s="33"/>
      <c r="BS172" s="128">
        <v>3828283</v>
      </c>
      <c r="BT172" s="33"/>
      <c r="BU172" s="128">
        <v>3687360</v>
      </c>
      <c r="BV172" s="33"/>
      <c r="BW172" s="128">
        <v>3735290.0789999999</v>
      </c>
      <c r="BX172" s="33"/>
      <c r="BY172" s="128">
        <v>3553820.2394399997</v>
      </c>
      <c r="BZ172" s="33"/>
      <c r="CA172" s="128">
        <v>3738909.9034799994</v>
      </c>
      <c r="CB172" s="33"/>
      <c r="CC172" s="128">
        <v>3847787</v>
      </c>
      <c r="CD172" s="33"/>
      <c r="CE172" s="271">
        <v>3731964000</v>
      </c>
      <c r="CF172" s="33"/>
      <c r="CG172" s="271">
        <v>3631012818.1400003</v>
      </c>
      <c r="CH172" s="33"/>
      <c r="CI172" s="271">
        <f t="shared" si="14"/>
        <v>3692147000</v>
      </c>
      <c r="CJ172" s="33"/>
      <c r="CK172" s="271">
        <f t="shared" si="15"/>
        <v>3660659000</v>
      </c>
      <c r="CL172" s="33"/>
      <c r="CM172" s="271">
        <f t="shared" si="16"/>
        <v>3550225000</v>
      </c>
      <c r="CN172" s="33"/>
      <c r="CO172" s="271">
        <f t="shared" si="17"/>
        <v>3008852000</v>
      </c>
      <c r="CP172" s="33"/>
      <c r="CQ172" s="271">
        <f t="shared" si="18"/>
        <v>3133073000</v>
      </c>
      <c r="CR172" s="33"/>
      <c r="CS172" s="271">
        <f t="shared" si="19"/>
        <v>2289922000</v>
      </c>
      <c r="CT172" s="33"/>
      <c r="CU172" s="271">
        <f t="shared" si="20"/>
        <v>2492158000</v>
      </c>
      <c r="CV172" s="33"/>
      <c r="CW172" s="271">
        <f t="shared" si="21"/>
        <v>1933478000</v>
      </c>
      <c r="CX172" s="33"/>
      <c r="CY172" s="271">
        <f t="shared" si="22"/>
        <v>2079785000</v>
      </c>
      <c r="CZ172" s="33"/>
      <c r="DA172" s="271">
        <f t="shared" si="23"/>
        <v>1566857000</v>
      </c>
      <c r="DB172" s="33"/>
      <c r="DC172" s="271">
        <f t="shared" si="24"/>
        <v>1434854000</v>
      </c>
      <c r="DD172" s="33"/>
      <c r="DE172" s="271">
        <f t="shared" si="25"/>
        <v>1418305000</v>
      </c>
      <c r="DF172" s="33"/>
      <c r="DG172" s="271">
        <f t="shared" si="3"/>
        <v>1167580000</v>
      </c>
      <c r="DH172" s="33"/>
      <c r="DI172" s="271">
        <f t="shared" si="4"/>
        <v>1391739000</v>
      </c>
      <c r="DJ172" s="33"/>
      <c r="DK172" s="271">
        <f t="shared" si="5"/>
        <v>1406059000</v>
      </c>
      <c r="DL172" s="33"/>
      <c r="DM172" s="271">
        <f t="shared" si="6"/>
        <v>1252403000</v>
      </c>
      <c r="DN172" s="33"/>
      <c r="DO172" s="343"/>
      <c r="DP172" s="33"/>
      <c r="DQ172" s="271">
        <f t="shared" si="7"/>
        <v>1100973000</v>
      </c>
      <c r="DR172" s="33"/>
      <c r="DS172" s="271">
        <f t="shared" si="8"/>
        <v>1191232000</v>
      </c>
      <c r="DT172" s="33"/>
      <c r="DU172" s="271">
        <f t="shared" si="9"/>
        <v>864097000</v>
      </c>
      <c r="DV172" s="33"/>
      <c r="DW172" s="271">
        <f t="shared" si="10"/>
        <v>1048943000</v>
      </c>
      <c r="DX172" s="33"/>
      <c r="DY172" s="271">
        <f t="shared" si="11"/>
        <v>1149485000</v>
      </c>
      <c r="EA172" s="271">
        <f t="shared" ref="EA172:EC173" si="27">BL172</f>
        <v>1165114000</v>
      </c>
      <c r="EC172" s="271">
        <f t="shared" si="27"/>
        <v>1077781000</v>
      </c>
    </row>
    <row r="173" spans="1:133">
      <c r="A173" s="79" t="s">
        <v>896</v>
      </c>
      <c r="B173" s="32"/>
      <c r="C173" s="32"/>
      <c r="D173" s="80">
        <v>7193577</v>
      </c>
      <c r="E173" s="32"/>
      <c r="F173" s="80">
        <v>7142355</v>
      </c>
      <c r="G173" s="32"/>
      <c r="H173" s="80">
        <v>7757955.4860000005</v>
      </c>
      <c r="I173" s="32"/>
      <c r="J173" s="80">
        <v>7189343.4452599995</v>
      </c>
      <c r="K173" s="32"/>
      <c r="L173" s="80">
        <v>7638037.1382399993</v>
      </c>
      <c r="M173" s="32"/>
      <c r="N173" s="80">
        <v>8887056</v>
      </c>
      <c r="O173" s="32"/>
      <c r="P173" s="214">
        <v>8830115000</v>
      </c>
      <c r="Q173" s="32"/>
      <c r="R173" s="214">
        <v>9313017818.1399994</v>
      </c>
      <c r="S173" s="32"/>
      <c r="T173" s="214">
        <v>9964570000</v>
      </c>
      <c r="U173" s="32"/>
      <c r="V173" s="214">
        <v>10870074000</v>
      </c>
      <c r="W173" s="32"/>
      <c r="X173" s="214">
        <v>10606223000</v>
      </c>
      <c r="Y173" s="32"/>
      <c r="Z173" s="214">
        <v>9835050000</v>
      </c>
      <c r="AA173" s="32"/>
      <c r="AB173" s="214">
        <v>10217326000</v>
      </c>
      <c r="AC173" s="32"/>
      <c r="AD173" s="214">
        <f>[17]BS_PT!$S$83</f>
        <v>9567233000</v>
      </c>
      <c r="AE173" s="32"/>
      <c r="AF173" s="214">
        <v>9989736000</v>
      </c>
      <c r="AG173" s="32"/>
      <c r="AH173" s="214">
        <v>9492237000</v>
      </c>
      <c r="AI173" s="32"/>
      <c r="AJ173" s="214">
        <v>10489844000</v>
      </c>
      <c r="AK173" s="32"/>
      <c r="AL173" s="214">
        <v>10820057000</v>
      </c>
      <c r="AM173" s="32"/>
      <c r="AN173" s="214">
        <v>10550647000</v>
      </c>
      <c r="AO173" s="32"/>
      <c r="AP173" s="214">
        <f>+AP172+AP157</f>
        <v>10204180000</v>
      </c>
      <c r="AQ173" s="32"/>
      <c r="AR173" s="214">
        <f>+AR172+AR157</f>
        <v>11147128000</v>
      </c>
      <c r="AS173" s="32"/>
      <c r="AT173" s="214">
        <v>11572484000</v>
      </c>
      <c r="AU173" s="32"/>
      <c r="AV173" s="214">
        <f>[18]BS_PT!$S$84</f>
        <v>12280650000</v>
      </c>
      <c r="AW173" s="32"/>
      <c r="AX173" s="214">
        <v>12047851000</v>
      </c>
      <c r="AY173" s="32"/>
      <c r="AZ173" s="340"/>
      <c r="BA173" s="32"/>
      <c r="BB173" s="214">
        <v>12159686000</v>
      </c>
      <c r="BC173" s="32"/>
      <c r="BD173" s="214">
        <v>12370844000</v>
      </c>
      <c r="BE173" s="32"/>
      <c r="BF173" s="214">
        <v>12238800000</v>
      </c>
      <c r="BG173" s="32"/>
      <c r="BH173" s="214">
        <v>12573632000</v>
      </c>
      <c r="BI173" s="32"/>
      <c r="BJ173" s="214">
        <v>12824962000</v>
      </c>
      <c r="BK173" s="308"/>
      <c r="BL173" s="214">
        <v>13111332000</v>
      </c>
      <c r="BM173" s="308"/>
      <c r="BN173" s="214">
        <v>13637233000</v>
      </c>
      <c r="BO173" s="308"/>
      <c r="BP173" s="79" t="s">
        <v>897</v>
      </c>
      <c r="BQ173" s="32"/>
      <c r="BR173" s="32"/>
      <c r="BS173" s="80">
        <v>7193577</v>
      </c>
      <c r="BT173" s="32"/>
      <c r="BU173" s="80">
        <v>7142355</v>
      </c>
      <c r="BV173" s="32"/>
      <c r="BW173" s="80">
        <v>7757955.4860000005</v>
      </c>
      <c r="BX173" s="32"/>
      <c r="BY173" s="80">
        <v>7189343.4452599995</v>
      </c>
      <c r="BZ173" s="32"/>
      <c r="CA173" s="80">
        <v>7638037.1382399993</v>
      </c>
      <c r="CB173" s="32"/>
      <c r="CC173" s="80">
        <v>8887056</v>
      </c>
      <c r="CD173" s="32"/>
      <c r="CE173" s="214">
        <v>8830115000</v>
      </c>
      <c r="CF173" s="32"/>
      <c r="CG173" s="214">
        <v>9313017818.1399994</v>
      </c>
      <c r="CH173" s="32"/>
      <c r="CI173" s="214">
        <f t="shared" si="14"/>
        <v>9964570000</v>
      </c>
      <c r="CJ173" s="32"/>
      <c r="CK173" s="214">
        <f t="shared" si="15"/>
        <v>10870074000</v>
      </c>
      <c r="CL173" s="32"/>
      <c r="CM173" s="214">
        <f t="shared" si="16"/>
        <v>10606223000</v>
      </c>
      <c r="CN173" s="32"/>
      <c r="CO173" s="214">
        <f t="shared" si="17"/>
        <v>9835050000</v>
      </c>
      <c r="CP173" s="32"/>
      <c r="CQ173" s="214">
        <f t="shared" si="18"/>
        <v>10217326000</v>
      </c>
      <c r="CR173" s="32"/>
      <c r="CS173" s="214">
        <f t="shared" si="19"/>
        <v>9567233000</v>
      </c>
      <c r="CT173" s="32"/>
      <c r="CU173" s="214">
        <f t="shared" si="20"/>
        <v>9989736000</v>
      </c>
      <c r="CV173" s="32"/>
      <c r="CW173" s="214">
        <f t="shared" si="21"/>
        <v>9492237000</v>
      </c>
      <c r="CX173" s="32"/>
      <c r="CY173" s="214">
        <f t="shared" si="22"/>
        <v>10489844000</v>
      </c>
      <c r="CZ173" s="32"/>
      <c r="DA173" s="214">
        <f t="shared" si="23"/>
        <v>10820057000</v>
      </c>
      <c r="DB173" s="32"/>
      <c r="DC173" s="214">
        <f t="shared" si="24"/>
        <v>10550647000</v>
      </c>
      <c r="DD173" s="32"/>
      <c r="DE173" s="214">
        <f t="shared" si="25"/>
        <v>10204180000</v>
      </c>
      <c r="DF173" s="32"/>
      <c r="DG173" s="214">
        <f t="shared" si="3"/>
        <v>11147128000</v>
      </c>
      <c r="DH173" s="32"/>
      <c r="DI173" s="214">
        <f t="shared" si="4"/>
        <v>11572484000</v>
      </c>
      <c r="DJ173" s="32"/>
      <c r="DK173" s="214">
        <f t="shared" si="5"/>
        <v>12280650000</v>
      </c>
      <c r="DL173" s="32"/>
      <c r="DM173" s="214">
        <f t="shared" si="6"/>
        <v>12047851000</v>
      </c>
      <c r="DN173" s="32"/>
      <c r="DO173" s="340"/>
      <c r="DP173" s="32"/>
      <c r="DQ173" s="214">
        <f t="shared" si="7"/>
        <v>12159686000</v>
      </c>
      <c r="DR173" s="32"/>
      <c r="DS173" s="214">
        <f t="shared" si="8"/>
        <v>12370844000</v>
      </c>
      <c r="DT173" s="32"/>
      <c r="DU173" s="214">
        <f t="shared" si="9"/>
        <v>12238800000</v>
      </c>
      <c r="DV173" s="32"/>
      <c r="DW173" s="214">
        <f t="shared" si="10"/>
        <v>12573632000</v>
      </c>
      <c r="DX173" s="32"/>
      <c r="DY173" s="214">
        <f t="shared" si="11"/>
        <v>12824962000</v>
      </c>
      <c r="EA173" s="214">
        <f t="shared" si="27"/>
        <v>13111332000</v>
      </c>
      <c r="EC173" s="214">
        <f t="shared" si="27"/>
        <v>13637233000</v>
      </c>
    </row>
    <row r="174" spans="1:133">
      <c r="B174" s="77"/>
      <c r="C174" s="77"/>
      <c r="D174" s="77">
        <v>0</v>
      </c>
      <c r="E174" s="77"/>
      <c r="F174" s="77"/>
      <c r="G174" s="77"/>
      <c r="H174" s="77"/>
      <c r="I174" s="77"/>
      <c r="J174" s="77"/>
      <c r="K174" s="77"/>
      <c r="L174" s="77"/>
      <c r="M174" s="77"/>
      <c r="N174" s="77"/>
      <c r="O174" s="77"/>
      <c r="Q174" s="77"/>
      <c r="S174" s="77"/>
      <c r="U174" s="77"/>
      <c r="W174" s="77"/>
      <c r="Y174" s="77"/>
      <c r="AA174" s="77"/>
      <c r="AC174" s="77"/>
      <c r="AE174" s="77"/>
      <c r="AG174" s="77"/>
      <c r="AI174" s="77"/>
      <c r="AK174" s="77"/>
      <c r="AM174" s="77"/>
      <c r="AO174" s="77"/>
      <c r="AQ174" s="77"/>
      <c r="AS174" s="77"/>
      <c r="AU174" s="77"/>
      <c r="AW174" s="77"/>
      <c r="AY174" s="77"/>
      <c r="BA174" s="77"/>
      <c r="BC174" s="77"/>
      <c r="BE174" s="77"/>
      <c r="BG174" s="77"/>
      <c r="BI174" s="77"/>
      <c r="BQ174" s="77"/>
      <c r="BR174" s="77"/>
      <c r="BT174" s="77"/>
      <c r="BV174" s="77"/>
      <c r="BX174" s="77"/>
      <c r="BZ174" s="77"/>
      <c r="CB174" s="77"/>
      <c r="CD174" s="77"/>
      <c r="CF174" s="77"/>
      <c r="CH174" s="77"/>
      <c r="CJ174" s="77"/>
      <c r="CL174" s="77"/>
      <c r="CN174" s="77"/>
      <c r="CP174" s="77"/>
      <c r="CR174" s="77"/>
      <c r="CT174" s="77"/>
      <c r="CV174" s="77"/>
      <c r="CX174" s="77"/>
      <c r="CZ174" s="77"/>
      <c r="DB174" s="77"/>
      <c r="DD174" s="77"/>
      <c r="DF174" s="77"/>
      <c r="DH174" s="77"/>
      <c r="DJ174" s="77"/>
      <c r="DL174" s="77"/>
      <c r="DN174" s="77"/>
      <c r="DP174" s="77"/>
      <c r="DR174" s="77"/>
      <c r="DT174" s="523"/>
      <c r="DV174" s="523"/>
      <c r="DX174" s="523"/>
    </row>
    <row r="176" spans="1:133">
      <c r="BF176" s="426"/>
      <c r="BH176" s="426"/>
      <c r="BJ176" s="426"/>
      <c r="BK176" s="426"/>
      <c r="BL176" s="426"/>
      <c r="BM176" s="426"/>
      <c r="BN176" s="426"/>
      <c r="BO176" s="426"/>
    </row>
  </sheetData>
  <phoneticPr fontId="72" type="noConversion"/>
  <hyperlinks>
    <hyperlink ref="BP88" location="Summary!A1" display="Summary" xr:uid="{C3C53051-8BDE-4FDF-B0E0-89FA248C8B7A}"/>
    <hyperlink ref="CO2" location="Summary!A1" display="Summary" xr:uid="{7DB63F92-BB70-404C-876B-827DA98435E5}"/>
    <hyperlink ref="BF2" location="Summary!A1" display="Summary" xr:uid="{AE61B207-F061-4700-8D5D-31054F8A77B1}"/>
    <hyperlink ref="DU2" location="Summary!A1" display="Summary" xr:uid="{FB763EE6-0924-42BA-8741-A7FB4FDC1B54}"/>
  </hyperlinks>
  <pageMargins left="0.511811024" right="0.511811024" top="0.78740157499999996" bottom="0.78740157499999996" header="0.31496062000000002" footer="0.31496062000000002"/>
  <pageSetup paperSize="9" scale="11" orientation="portrait" r:id="rId1"/>
  <customProperties>
    <customPr name="_pios_id" r:id="rId2"/>
  </customProperties>
  <ignoredErrors>
    <ignoredError sqref="A6 BP91 A91 CG32" numberStoredAsText="1"/>
    <ignoredError sqref="AD76 CM161:DI161 DW49 DU32 DW32 EA171" formula="1"/>
  </ignoredErrors>
  <drawing r:id="rId3"/>
  <legacyDrawing r:id="rId4"/>
  <controls>
    <mc:AlternateContent xmlns:mc="http://schemas.openxmlformats.org/markup-compatibility/2006">
      <mc:Choice Requires="x14">
        <control shapeId="278529" r:id="rId5" name="FPMExcelClientSheetOptionstb1">
          <controlPr defaultSize="0" autoLine="0" r:id="rId6">
            <anchor moveWithCells="1" sizeWithCells="1">
              <from>
                <xdr:col>0</xdr:col>
                <xdr:colOff>0</xdr:colOff>
                <xdr:row>0</xdr:row>
                <xdr:rowOff>0</xdr:rowOff>
              </from>
              <to>
                <xdr:col>0</xdr:col>
                <xdr:colOff>914400</xdr:colOff>
                <xdr:row>0</xdr:row>
                <xdr:rowOff>0</xdr:rowOff>
              </to>
            </anchor>
          </controlPr>
        </control>
      </mc:Choice>
      <mc:Fallback>
        <control shapeId="278529" r:id="rId5" name="FPMExcelClientSheetOptionstb1"/>
      </mc:Fallback>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2">
    <tabColor rgb="FF92D050"/>
    <pageSetUpPr fitToPage="1"/>
  </sheetPr>
  <dimension ref="A2:O91"/>
  <sheetViews>
    <sheetView showGridLines="0" topLeftCell="A9" zoomScale="85" zoomScaleNormal="85" workbookViewId="0">
      <selection activeCell="E42" sqref="E42"/>
    </sheetView>
  </sheetViews>
  <sheetFormatPr defaultColWidth="9.140625" defaultRowHeight="15"/>
  <cols>
    <col min="1" max="1" width="20.7109375" style="102" customWidth="1"/>
    <col min="2" max="2" width="76" style="102" customWidth="1"/>
    <col min="3" max="3" width="13.5703125" style="102" customWidth="1"/>
    <col min="4" max="4" width="10.85546875" style="102" customWidth="1"/>
    <col min="5" max="5" width="13.42578125" style="102" customWidth="1"/>
    <col min="6" max="6" width="16.7109375" style="102" customWidth="1"/>
    <col min="7" max="7" width="62.7109375" style="102" bestFit="1" customWidth="1"/>
    <col min="8" max="8" width="11.7109375" style="102" customWidth="1"/>
    <col min="9" max="9" width="11.85546875" style="102" customWidth="1"/>
    <col min="10" max="10" width="11.7109375" style="102" customWidth="1"/>
    <col min="11" max="11" width="9.140625" style="102"/>
    <col min="16" max="16384" width="9.140625" style="102"/>
  </cols>
  <sheetData>
    <row r="2" spans="2:11">
      <c r="E2" s="206" t="s">
        <v>42</v>
      </c>
      <c r="J2" s="206" t="s">
        <v>42</v>
      </c>
    </row>
    <row r="3" spans="2:11">
      <c r="B3" s="135" t="s">
        <v>43</v>
      </c>
      <c r="C3" s="136"/>
      <c r="D3" s="136"/>
      <c r="E3" s="136"/>
      <c r="G3" s="135" t="s">
        <v>44</v>
      </c>
      <c r="H3" s="136"/>
      <c r="I3" s="136"/>
      <c r="J3" s="136"/>
    </row>
    <row r="4" spans="2:11" s="137" customFormat="1" ht="14.25"/>
    <row r="5" spans="2:11">
      <c r="B5" s="510" t="s">
        <v>40</v>
      </c>
      <c r="C5"/>
      <c r="D5"/>
      <c r="E5"/>
      <c r="F5" s="205"/>
      <c r="G5" s="510" t="s">
        <v>41</v>
      </c>
      <c r="H5"/>
      <c r="I5"/>
      <c r="J5"/>
      <c r="K5"/>
    </row>
    <row r="6" spans="2:11" ht="15.75" customHeight="1">
      <c r="B6" s="131"/>
      <c r="C6" s="105">
        <v>2025</v>
      </c>
      <c r="D6" s="105"/>
      <c r="E6" s="105">
        <v>2025</v>
      </c>
      <c r="F6" s="205"/>
      <c r="G6" s="131"/>
      <c r="H6" s="105">
        <v>2025</v>
      </c>
      <c r="I6" s="105"/>
      <c r="J6" s="105">
        <v>2025</v>
      </c>
      <c r="K6"/>
    </row>
    <row r="7" spans="2:11" ht="30">
      <c r="B7" s="106" t="s">
        <v>945</v>
      </c>
      <c r="C7" s="105" t="s">
        <v>240</v>
      </c>
      <c r="D7" s="105" t="s">
        <v>787</v>
      </c>
      <c r="E7" s="105" t="s">
        <v>239</v>
      </c>
      <c r="F7" s="205"/>
      <c r="G7" s="106" t="s">
        <v>553</v>
      </c>
      <c r="H7" s="105" t="s">
        <v>240</v>
      </c>
      <c r="I7" s="105" t="s">
        <v>788</v>
      </c>
      <c r="J7" s="105" t="s">
        <v>241</v>
      </c>
      <c r="K7"/>
    </row>
    <row r="8" spans="2:11">
      <c r="B8" s="501" t="s">
        <v>946</v>
      </c>
      <c r="C8" s="502"/>
      <c r="D8" s="502"/>
      <c r="E8" s="502"/>
      <c r="F8" s="205"/>
      <c r="G8" s="501" t="s">
        <v>947</v>
      </c>
      <c r="H8" s="502"/>
      <c r="I8" s="502"/>
      <c r="J8" s="502"/>
      <c r="K8"/>
    </row>
    <row r="9" spans="2:11">
      <c r="B9" s="501" t="s">
        <v>948</v>
      </c>
      <c r="C9" s="502">
        <v>1579863000</v>
      </c>
      <c r="D9" s="502">
        <v>455794000</v>
      </c>
      <c r="E9" s="502">
        <v>1124069000</v>
      </c>
      <c r="F9" s="430"/>
      <c r="G9" s="501" t="s">
        <v>890</v>
      </c>
      <c r="H9" s="502">
        <f>+C9</f>
        <v>1579863000</v>
      </c>
      <c r="I9" s="502">
        <f t="shared" ref="I9:I71" si="0">+D9</f>
        <v>455794000</v>
      </c>
      <c r="J9" s="502">
        <f t="shared" ref="J9:J71" si="1">+E9</f>
        <v>1124069000</v>
      </c>
      <c r="K9"/>
    </row>
    <row r="10" spans="2:11">
      <c r="B10" s="376" t="s">
        <v>949</v>
      </c>
      <c r="C10" s="503"/>
      <c r="D10" s="503"/>
      <c r="E10" s="503"/>
      <c r="F10" s="430"/>
      <c r="G10" s="376" t="s">
        <v>950</v>
      </c>
      <c r="H10" s="503"/>
      <c r="I10" s="503"/>
      <c r="J10" s="503"/>
      <c r="K10"/>
    </row>
    <row r="11" spans="2:11">
      <c r="B11" s="376" t="s">
        <v>951</v>
      </c>
      <c r="C11" s="503">
        <v>-457190000</v>
      </c>
      <c r="D11" s="503">
        <v>-34888000</v>
      </c>
      <c r="E11" s="503">
        <v>-422302000</v>
      </c>
      <c r="F11" s="430"/>
      <c r="G11" s="376" t="s">
        <v>176</v>
      </c>
      <c r="H11" s="503">
        <f t="shared" ref="H11:H72" si="2">+C11</f>
        <v>-457190000</v>
      </c>
      <c r="I11" s="503">
        <f t="shared" si="0"/>
        <v>-34888000</v>
      </c>
      <c r="J11" s="503">
        <f t="shared" si="1"/>
        <v>-422302000</v>
      </c>
      <c r="K11"/>
    </row>
    <row r="12" spans="2:11">
      <c r="B12" s="376" t="s">
        <v>196</v>
      </c>
      <c r="C12" s="503">
        <v>62276000</v>
      </c>
      <c r="D12" s="503">
        <v>-392285000</v>
      </c>
      <c r="E12" s="503">
        <v>454561000</v>
      </c>
      <c r="F12" s="430"/>
      <c r="G12" s="376" t="s">
        <v>174</v>
      </c>
      <c r="H12" s="503">
        <f t="shared" si="2"/>
        <v>62276000</v>
      </c>
      <c r="I12" s="503">
        <f t="shared" si="0"/>
        <v>-392285000</v>
      </c>
      <c r="J12" s="503">
        <f t="shared" si="1"/>
        <v>454561000</v>
      </c>
      <c r="K12"/>
    </row>
    <row r="13" spans="2:11">
      <c r="B13" s="376" t="s">
        <v>952</v>
      </c>
      <c r="C13" s="503">
        <v>982000</v>
      </c>
      <c r="D13" s="503">
        <v>982000</v>
      </c>
      <c r="E13" s="503">
        <v>0</v>
      </c>
      <c r="F13" s="430"/>
      <c r="G13" s="376" t="s">
        <v>953</v>
      </c>
      <c r="H13" s="503">
        <f t="shared" si="2"/>
        <v>982000</v>
      </c>
      <c r="I13" s="503">
        <f t="shared" si="0"/>
        <v>982000</v>
      </c>
      <c r="J13" s="503">
        <f t="shared" si="1"/>
        <v>0</v>
      </c>
      <c r="K13"/>
    </row>
    <row r="14" spans="2:11">
      <c r="B14" s="376" t="s">
        <v>954</v>
      </c>
      <c r="C14" s="503">
        <v>11432000</v>
      </c>
      <c r="D14" s="503">
        <v>0</v>
      </c>
      <c r="E14" s="503">
        <v>11432000</v>
      </c>
      <c r="F14" s="430"/>
      <c r="G14" s="376" t="s">
        <v>955</v>
      </c>
      <c r="H14" s="503">
        <f t="shared" si="2"/>
        <v>11432000</v>
      </c>
      <c r="I14" s="503">
        <f t="shared" si="0"/>
        <v>0</v>
      </c>
      <c r="J14" s="503">
        <f t="shared" si="1"/>
        <v>11432000</v>
      </c>
      <c r="K14"/>
    </row>
    <row r="15" spans="2:11">
      <c r="B15" s="376" t="s">
        <v>956</v>
      </c>
      <c r="C15" s="503">
        <v>-289000</v>
      </c>
      <c r="D15" s="503">
        <v>0</v>
      </c>
      <c r="E15" s="503">
        <v>-289000</v>
      </c>
      <c r="F15" s="430"/>
      <c r="G15" s="376" t="s">
        <v>957</v>
      </c>
      <c r="H15" s="503">
        <f t="shared" si="2"/>
        <v>-289000</v>
      </c>
      <c r="I15" s="503">
        <f t="shared" si="0"/>
        <v>0</v>
      </c>
      <c r="J15" s="503">
        <f t="shared" si="1"/>
        <v>-289000</v>
      </c>
      <c r="K15"/>
    </row>
    <row r="16" spans="2:11">
      <c r="B16" s="376" t="s">
        <v>583</v>
      </c>
      <c r="C16" s="503">
        <v>-10623000</v>
      </c>
      <c r="D16" s="503">
        <v>0</v>
      </c>
      <c r="E16" s="503">
        <v>-10623000</v>
      </c>
      <c r="F16" s="430"/>
      <c r="G16" s="376" t="s">
        <v>958</v>
      </c>
      <c r="H16" s="503">
        <f t="shared" si="2"/>
        <v>-10623000</v>
      </c>
      <c r="I16" s="503">
        <f t="shared" si="0"/>
        <v>0</v>
      </c>
      <c r="J16" s="503">
        <f t="shared" si="1"/>
        <v>-10623000</v>
      </c>
      <c r="K16"/>
    </row>
    <row r="17" spans="1:11" s="196" customFormat="1">
      <c r="A17" s="102"/>
      <c r="B17" s="376" t="s">
        <v>959</v>
      </c>
      <c r="C17" s="503">
        <v>1781309000</v>
      </c>
      <c r="D17" s="503">
        <v>1781309000</v>
      </c>
      <c r="E17" s="503">
        <v>0</v>
      </c>
      <c r="F17" s="430"/>
      <c r="G17" s="376" t="s">
        <v>960</v>
      </c>
      <c r="H17" s="503">
        <f t="shared" si="2"/>
        <v>1781309000</v>
      </c>
      <c r="I17" s="503">
        <f t="shared" si="0"/>
        <v>1781309000</v>
      </c>
      <c r="J17" s="503">
        <f t="shared" si="1"/>
        <v>0</v>
      </c>
      <c r="K17"/>
    </row>
    <row r="18" spans="1:11" ht="30">
      <c r="A18" s="196"/>
      <c r="B18" s="504" t="s">
        <v>961</v>
      </c>
      <c r="C18" s="503">
        <v>-38389000</v>
      </c>
      <c r="D18" s="503">
        <v>0</v>
      </c>
      <c r="E18" s="503">
        <v>-38389000</v>
      </c>
      <c r="F18" s="430"/>
      <c r="G18" s="376" t="s">
        <v>962</v>
      </c>
      <c r="H18" s="503">
        <f t="shared" si="2"/>
        <v>-38389000</v>
      </c>
      <c r="I18" s="503">
        <f t="shared" si="0"/>
        <v>0</v>
      </c>
      <c r="J18" s="503">
        <f t="shared" si="1"/>
        <v>-38389000</v>
      </c>
      <c r="K18"/>
    </row>
    <row r="19" spans="1:11">
      <c r="B19" s="376" t="s">
        <v>963</v>
      </c>
      <c r="C19" s="503">
        <v>1149400000</v>
      </c>
      <c r="D19" s="503">
        <v>0</v>
      </c>
      <c r="E19" s="503">
        <v>1149400000</v>
      </c>
      <c r="F19" s="430"/>
      <c r="G19" s="376" t="s">
        <v>964</v>
      </c>
      <c r="H19" s="503">
        <f t="shared" si="2"/>
        <v>1149400000</v>
      </c>
      <c r="I19" s="503">
        <f t="shared" si="0"/>
        <v>0</v>
      </c>
      <c r="J19" s="503">
        <f t="shared" si="1"/>
        <v>1149400000</v>
      </c>
      <c r="K19"/>
    </row>
    <row r="20" spans="1:11">
      <c r="B20" s="376" t="s">
        <v>965</v>
      </c>
      <c r="C20" s="503">
        <v>101000</v>
      </c>
      <c r="D20" s="503">
        <v>101000</v>
      </c>
      <c r="E20" s="503">
        <v>0</v>
      </c>
      <c r="F20" s="430"/>
      <c r="G20" s="376" t="s">
        <v>966</v>
      </c>
      <c r="H20" s="503">
        <f t="shared" si="2"/>
        <v>101000</v>
      </c>
      <c r="I20" s="503">
        <f t="shared" si="0"/>
        <v>101000</v>
      </c>
      <c r="J20" s="503">
        <f t="shared" si="1"/>
        <v>0</v>
      </c>
      <c r="K20"/>
    </row>
    <row r="21" spans="1:11">
      <c r="B21" s="376" t="s">
        <v>805</v>
      </c>
      <c r="C21" s="503">
        <v>61351000</v>
      </c>
      <c r="D21" s="503">
        <v>0</v>
      </c>
      <c r="E21" s="503">
        <v>61351000</v>
      </c>
      <c r="F21" s="430"/>
      <c r="G21" s="376" t="s">
        <v>967</v>
      </c>
      <c r="H21" s="503">
        <f t="shared" si="2"/>
        <v>61351000</v>
      </c>
      <c r="I21" s="503">
        <f t="shared" si="0"/>
        <v>0</v>
      </c>
      <c r="J21" s="503">
        <f t="shared" si="1"/>
        <v>61351000</v>
      </c>
      <c r="K21"/>
    </row>
    <row r="22" spans="1:11">
      <c r="B22" s="376" t="s">
        <v>819</v>
      </c>
      <c r="C22" s="503">
        <v>27005000</v>
      </c>
      <c r="D22" s="503">
        <v>0</v>
      </c>
      <c r="E22" s="503">
        <v>27005000</v>
      </c>
      <c r="F22" s="430"/>
      <c r="G22" s="376" t="s">
        <v>968</v>
      </c>
      <c r="H22" s="503">
        <f t="shared" si="2"/>
        <v>27005000</v>
      </c>
      <c r="I22" s="503">
        <f t="shared" si="0"/>
        <v>0</v>
      </c>
      <c r="J22" s="503">
        <f t="shared" si="1"/>
        <v>27005000</v>
      </c>
      <c r="K22"/>
    </row>
    <row r="23" spans="1:11">
      <c r="B23" s="376" t="s">
        <v>969</v>
      </c>
      <c r="C23" s="503">
        <v>92006000</v>
      </c>
      <c r="D23" s="503">
        <v>208218000</v>
      </c>
      <c r="E23" s="503">
        <v>-116212000</v>
      </c>
      <c r="F23" s="430"/>
      <c r="G23" s="376" t="s">
        <v>970</v>
      </c>
      <c r="H23" s="503">
        <f t="shared" si="2"/>
        <v>92006000</v>
      </c>
      <c r="I23" s="503">
        <f t="shared" si="0"/>
        <v>208218000</v>
      </c>
      <c r="J23" s="503">
        <f t="shared" si="1"/>
        <v>-116212000</v>
      </c>
      <c r="K23"/>
    </row>
    <row r="24" spans="1:11">
      <c r="B24" s="376" t="s">
        <v>971</v>
      </c>
      <c r="C24" s="503">
        <v>137792000</v>
      </c>
      <c r="D24" s="503">
        <v>133000000</v>
      </c>
      <c r="E24" s="503">
        <v>4792000</v>
      </c>
      <c r="F24" s="430"/>
      <c r="G24" s="376" t="s">
        <v>938</v>
      </c>
      <c r="H24" s="503">
        <f t="shared" si="2"/>
        <v>137792000</v>
      </c>
      <c r="I24" s="503">
        <f t="shared" si="0"/>
        <v>133000000</v>
      </c>
      <c r="J24" s="503">
        <f t="shared" si="1"/>
        <v>4792000</v>
      </c>
      <c r="K24"/>
    </row>
    <row r="25" spans="1:11">
      <c r="B25" s="376" t="s">
        <v>972</v>
      </c>
      <c r="C25" s="503">
        <v>-1178753000</v>
      </c>
      <c r="D25" s="503">
        <v>-1178753000</v>
      </c>
      <c r="E25" s="503">
        <v>0</v>
      </c>
      <c r="F25" s="430"/>
      <c r="G25" s="376" t="s">
        <v>229</v>
      </c>
      <c r="H25" s="503">
        <f t="shared" si="2"/>
        <v>-1178753000</v>
      </c>
      <c r="I25" s="503">
        <f t="shared" si="0"/>
        <v>-1178753000</v>
      </c>
      <c r="J25" s="503">
        <f t="shared" si="1"/>
        <v>0</v>
      </c>
      <c r="K25"/>
    </row>
    <row r="26" spans="1:11">
      <c r="B26" s="505" t="s">
        <v>973</v>
      </c>
      <c r="C26" s="506">
        <v>0</v>
      </c>
      <c r="D26" s="506">
        <v>0</v>
      </c>
      <c r="E26" s="506">
        <v>0</v>
      </c>
      <c r="F26" s="430"/>
      <c r="G26" s="376" t="s">
        <v>974</v>
      </c>
      <c r="H26" s="503">
        <f t="shared" si="2"/>
        <v>0</v>
      </c>
      <c r="I26" s="503">
        <f t="shared" si="0"/>
        <v>0</v>
      </c>
      <c r="J26" s="503">
        <f t="shared" si="1"/>
        <v>0</v>
      </c>
      <c r="K26"/>
    </row>
    <row r="27" spans="1:11">
      <c r="B27" s="376" t="s">
        <v>975</v>
      </c>
      <c r="C27" s="503">
        <v>-399502000</v>
      </c>
      <c r="D27" s="503">
        <v>-399502000</v>
      </c>
      <c r="E27" s="503">
        <v>0</v>
      </c>
      <c r="F27" s="430"/>
      <c r="G27" s="376" t="s">
        <v>231</v>
      </c>
      <c r="H27" s="503">
        <f t="shared" si="2"/>
        <v>-399502000</v>
      </c>
      <c r="I27" s="503">
        <f t="shared" si="0"/>
        <v>-399502000</v>
      </c>
      <c r="J27" s="503">
        <f t="shared" si="1"/>
        <v>0</v>
      </c>
      <c r="K27"/>
    </row>
    <row r="28" spans="1:11">
      <c r="B28" s="376" t="s">
        <v>485</v>
      </c>
      <c r="C28" s="503">
        <v>-2299138000</v>
      </c>
      <c r="D28" s="503">
        <v>-2299138000</v>
      </c>
      <c r="E28" s="503">
        <v>0</v>
      </c>
      <c r="F28" s="430"/>
      <c r="G28" s="376" t="s">
        <v>490</v>
      </c>
      <c r="H28" s="503">
        <f t="shared" si="2"/>
        <v>-2299138000</v>
      </c>
      <c r="I28" s="503">
        <f t="shared" si="0"/>
        <v>-2299138000</v>
      </c>
      <c r="J28" s="503">
        <f t="shared" si="1"/>
        <v>0</v>
      </c>
      <c r="K28"/>
    </row>
    <row r="29" spans="1:11">
      <c r="B29" s="376" t="s">
        <v>577</v>
      </c>
      <c r="C29" s="503">
        <v>14047000</v>
      </c>
      <c r="D29" s="503">
        <v>0</v>
      </c>
      <c r="E29" s="503">
        <v>14047000</v>
      </c>
      <c r="F29" s="430"/>
      <c r="G29" s="376" t="s">
        <v>578</v>
      </c>
      <c r="H29" s="503">
        <f t="shared" si="2"/>
        <v>14047000</v>
      </c>
      <c r="I29" s="503">
        <f t="shared" si="0"/>
        <v>0</v>
      </c>
      <c r="J29" s="503">
        <f t="shared" si="1"/>
        <v>14047000</v>
      </c>
      <c r="K29"/>
    </row>
    <row r="30" spans="1:11">
      <c r="B30" s="376" t="s">
        <v>976</v>
      </c>
      <c r="C30" s="503">
        <v>-10190000</v>
      </c>
      <c r="D30" s="503">
        <v>0</v>
      </c>
      <c r="E30" s="503">
        <v>-10190000</v>
      </c>
      <c r="F30" s="430"/>
      <c r="G30" s="376" t="s">
        <v>977</v>
      </c>
      <c r="H30" s="503">
        <f t="shared" si="2"/>
        <v>-10190000</v>
      </c>
      <c r="I30" s="503">
        <f t="shared" si="0"/>
        <v>0</v>
      </c>
      <c r="J30" s="503">
        <f t="shared" si="1"/>
        <v>-10190000</v>
      </c>
      <c r="K30"/>
    </row>
    <row r="31" spans="1:11">
      <c r="B31" s="376" t="s">
        <v>978</v>
      </c>
      <c r="C31" s="503">
        <v>13539000</v>
      </c>
      <c r="D31" s="503">
        <v>0</v>
      </c>
      <c r="E31" s="503">
        <v>13539000</v>
      </c>
      <c r="F31" s="430"/>
      <c r="G31" s="376" t="s">
        <v>979</v>
      </c>
      <c r="H31" s="503">
        <f t="shared" si="2"/>
        <v>13539000</v>
      </c>
      <c r="I31" s="503">
        <f t="shared" si="0"/>
        <v>0</v>
      </c>
      <c r="J31" s="503">
        <f t="shared" si="1"/>
        <v>13539000</v>
      </c>
      <c r="K31"/>
    </row>
    <row r="32" spans="1:11">
      <c r="B32" s="376" t="s">
        <v>980</v>
      </c>
      <c r="C32" s="503">
        <v>21936000</v>
      </c>
      <c r="D32" s="503">
        <v>21936000</v>
      </c>
      <c r="E32" s="503">
        <v>0</v>
      </c>
      <c r="F32" s="430"/>
      <c r="G32" s="376" t="s">
        <v>981</v>
      </c>
      <c r="H32" s="503">
        <f t="shared" si="2"/>
        <v>21936000</v>
      </c>
      <c r="I32" s="503">
        <f t="shared" si="0"/>
        <v>21936000</v>
      </c>
      <c r="J32" s="503">
        <f t="shared" si="1"/>
        <v>0</v>
      </c>
      <c r="K32"/>
    </row>
    <row r="33" spans="2:11">
      <c r="B33" s="376" t="s">
        <v>982</v>
      </c>
      <c r="C33" s="503">
        <v>-11546000</v>
      </c>
      <c r="D33" s="503">
        <v>0</v>
      </c>
      <c r="E33" s="503">
        <v>-11546000</v>
      </c>
      <c r="F33" s="430"/>
      <c r="G33" s="376" t="s">
        <v>983</v>
      </c>
      <c r="H33" s="503">
        <f t="shared" si="2"/>
        <v>-11546000</v>
      </c>
      <c r="I33" s="503">
        <f t="shared" si="0"/>
        <v>0</v>
      </c>
      <c r="J33" s="503">
        <f t="shared" si="1"/>
        <v>-11546000</v>
      </c>
      <c r="K33"/>
    </row>
    <row r="34" spans="2:11">
      <c r="B34" s="470"/>
      <c r="C34" s="507">
        <v>547419000</v>
      </c>
      <c r="D34" s="507">
        <v>-1703226000</v>
      </c>
      <c r="E34" s="507">
        <v>2250645000</v>
      </c>
      <c r="F34" s="430"/>
      <c r="G34" s="470"/>
      <c r="H34" s="507">
        <f t="shared" si="2"/>
        <v>547419000</v>
      </c>
      <c r="I34" s="507">
        <f t="shared" si="0"/>
        <v>-1703226000</v>
      </c>
      <c r="J34" s="507">
        <f t="shared" si="1"/>
        <v>2250645000</v>
      </c>
      <c r="K34" s="491"/>
    </row>
    <row r="35" spans="2:11">
      <c r="B35" s="376" t="s">
        <v>984</v>
      </c>
      <c r="C35" s="503"/>
      <c r="D35" s="503"/>
      <c r="E35" s="503"/>
      <c r="F35" s="430"/>
      <c r="G35" s="376" t="s">
        <v>985</v>
      </c>
      <c r="H35"/>
      <c r="I35" s="503"/>
      <c r="J35" s="503"/>
      <c r="K35"/>
    </row>
    <row r="36" spans="2:11">
      <c r="B36" s="376" t="s">
        <v>986</v>
      </c>
      <c r="C36" s="503">
        <v>-9324000</v>
      </c>
      <c r="D36" s="503">
        <v>0</v>
      </c>
      <c r="E36" s="503">
        <v>-9324000</v>
      </c>
      <c r="F36" s="430"/>
      <c r="G36" s="376" t="s">
        <v>987</v>
      </c>
      <c r="H36" s="511">
        <f t="shared" si="2"/>
        <v>-9324000</v>
      </c>
      <c r="I36" s="511">
        <f t="shared" si="0"/>
        <v>0</v>
      </c>
      <c r="J36" s="511">
        <f t="shared" si="1"/>
        <v>-9324000</v>
      </c>
      <c r="K36"/>
    </row>
    <row r="37" spans="2:11">
      <c r="B37" s="376" t="s">
        <v>988</v>
      </c>
      <c r="C37" s="503">
        <v>1633651000</v>
      </c>
      <c r="D37" s="503">
        <v>1633651000</v>
      </c>
      <c r="E37" s="503">
        <v>0</v>
      </c>
      <c r="F37" s="430"/>
      <c r="G37" s="376" t="s">
        <v>989</v>
      </c>
      <c r="H37" s="511">
        <f t="shared" si="2"/>
        <v>1633651000</v>
      </c>
      <c r="I37" s="511">
        <f t="shared" si="0"/>
        <v>1633651000</v>
      </c>
      <c r="J37" s="511">
        <f t="shared" si="1"/>
        <v>0</v>
      </c>
      <c r="K37"/>
    </row>
    <row r="38" spans="2:11">
      <c r="B38" s="376" t="s">
        <v>990</v>
      </c>
      <c r="C38" s="503">
        <v>169691000</v>
      </c>
      <c r="D38" s="503">
        <v>-5000</v>
      </c>
      <c r="E38" s="503">
        <v>169696000</v>
      </c>
      <c r="F38" s="430"/>
      <c r="G38" s="376" t="s">
        <v>991</v>
      </c>
      <c r="H38" s="511">
        <f t="shared" si="2"/>
        <v>169691000</v>
      </c>
      <c r="I38" s="511">
        <f t="shared" si="0"/>
        <v>-5000</v>
      </c>
      <c r="J38" s="511">
        <f t="shared" si="1"/>
        <v>169696000</v>
      </c>
      <c r="K38"/>
    </row>
    <row r="39" spans="2:11">
      <c r="B39" s="376" t="s">
        <v>992</v>
      </c>
      <c r="C39" s="503">
        <v>0</v>
      </c>
      <c r="D39" s="503">
        <v>0</v>
      </c>
      <c r="E39" s="503">
        <v>0</v>
      </c>
      <c r="F39" s="430"/>
      <c r="G39" s="376" t="s">
        <v>993</v>
      </c>
      <c r="H39" s="511">
        <f t="shared" si="2"/>
        <v>0</v>
      </c>
      <c r="I39" s="511">
        <f t="shared" si="0"/>
        <v>0</v>
      </c>
      <c r="J39" s="511">
        <f t="shared" si="1"/>
        <v>0</v>
      </c>
      <c r="K39"/>
    </row>
    <row r="40" spans="2:11">
      <c r="B40" s="376" t="s">
        <v>994</v>
      </c>
      <c r="C40" s="503">
        <v>0</v>
      </c>
      <c r="D40" s="503">
        <v>0</v>
      </c>
      <c r="E40" s="503">
        <v>0</v>
      </c>
      <c r="F40" s="430"/>
      <c r="G40" s="376" t="s">
        <v>995</v>
      </c>
      <c r="H40" s="511">
        <f t="shared" si="2"/>
        <v>0</v>
      </c>
      <c r="I40" s="511">
        <f t="shared" si="0"/>
        <v>0</v>
      </c>
      <c r="J40" s="511">
        <f t="shared" si="1"/>
        <v>0</v>
      </c>
      <c r="K40"/>
    </row>
    <row r="41" spans="2:11">
      <c r="B41" s="376" t="s">
        <v>996</v>
      </c>
      <c r="C41" s="503">
        <v>-17874000</v>
      </c>
      <c r="D41" s="503">
        <v>0</v>
      </c>
      <c r="E41" s="503">
        <v>-17874000</v>
      </c>
      <c r="F41" s="430"/>
      <c r="G41" s="376" t="s">
        <v>997</v>
      </c>
      <c r="H41" s="511">
        <f t="shared" si="2"/>
        <v>-17874000</v>
      </c>
      <c r="I41" s="511">
        <f t="shared" si="0"/>
        <v>0</v>
      </c>
      <c r="J41" s="511">
        <f t="shared" si="1"/>
        <v>-17874000</v>
      </c>
      <c r="K41"/>
    </row>
    <row r="42" spans="2:11">
      <c r="B42" s="376" t="s">
        <v>998</v>
      </c>
      <c r="C42" s="503">
        <v>-1692803000</v>
      </c>
      <c r="D42" s="503">
        <v>-1781309000</v>
      </c>
      <c r="E42" s="503">
        <v>88506000</v>
      </c>
      <c r="F42" s="430"/>
      <c r="G42" s="376" t="s">
        <v>999</v>
      </c>
      <c r="H42" s="511">
        <f t="shared" si="2"/>
        <v>-1692803000</v>
      </c>
      <c r="I42" s="511">
        <f t="shared" si="0"/>
        <v>-1781309000</v>
      </c>
      <c r="J42" s="511">
        <f t="shared" si="1"/>
        <v>88506000</v>
      </c>
      <c r="K42" s="491"/>
    </row>
    <row r="43" spans="2:11">
      <c r="B43" s="376" t="s">
        <v>1000</v>
      </c>
      <c r="C43" s="503">
        <v>8957000</v>
      </c>
      <c r="D43" s="503">
        <v>-26000</v>
      </c>
      <c r="E43" s="503">
        <v>8983000</v>
      </c>
      <c r="F43" s="430"/>
      <c r="G43" s="376" t="s">
        <v>1001</v>
      </c>
      <c r="H43" s="511">
        <f t="shared" si="2"/>
        <v>8957000</v>
      </c>
      <c r="I43" s="511">
        <f t="shared" si="0"/>
        <v>-26000</v>
      </c>
      <c r="J43" s="511">
        <f t="shared" si="1"/>
        <v>8983000</v>
      </c>
      <c r="K43"/>
    </row>
    <row r="44" spans="2:11">
      <c r="B44" s="376" t="s">
        <v>1002</v>
      </c>
      <c r="C44" s="503">
        <v>-51257000</v>
      </c>
      <c r="D44" s="503">
        <v>102000</v>
      </c>
      <c r="E44" s="503">
        <v>-51359000</v>
      </c>
      <c r="F44" s="430"/>
      <c r="G44" s="376" t="s">
        <v>1003</v>
      </c>
      <c r="H44" s="511">
        <f t="shared" si="2"/>
        <v>-51257000</v>
      </c>
      <c r="I44" s="511">
        <f t="shared" si="0"/>
        <v>102000</v>
      </c>
      <c r="J44" s="511">
        <f t="shared" si="1"/>
        <v>-51359000</v>
      </c>
      <c r="K44"/>
    </row>
    <row r="45" spans="2:11">
      <c r="B45" s="376" t="s">
        <v>1004</v>
      </c>
      <c r="C45" s="503">
        <v>0</v>
      </c>
      <c r="D45" s="503">
        <v>0</v>
      </c>
      <c r="E45" s="503">
        <v>0</v>
      </c>
      <c r="F45" s="430"/>
      <c r="G45" s="376" t="s">
        <v>1005</v>
      </c>
      <c r="H45" s="511">
        <f t="shared" si="2"/>
        <v>0</v>
      </c>
      <c r="I45" s="511">
        <f t="shared" si="0"/>
        <v>0</v>
      </c>
      <c r="J45" s="511">
        <f t="shared" si="1"/>
        <v>0</v>
      </c>
      <c r="K45"/>
    </row>
    <row r="46" spans="2:11">
      <c r="B46" s="376" t="s">
        <v>1006</v>
      </c>
      <c r="C46" s="503">
        <v>966179000</v>
      </c>
      <c r="D46" s="503">
        <v>0</v>
      </c>
      <c r="E46" s="503">
        <v>966179000</v>
      </c>
      <c r="F46" s="430"/>
      <c r="G46" s="376" t="s">
        <v>1007</v>
      </c>
      <c r="H46" s="511">
        <f t="shared" si="2"/>
        <v>966179000</v>
      </c>
      <c r="I46" s="511">
        <f t="shared" si="0"/>
        <v>0</v>
      </c>
      <c r="J46" s="511">
        <f t="shared" si="1"/>
        <v>966179000</v>
      </c>
      <c r="K46"/>
    </row>
    <row r="47" spans="2:11">
      <c r="B47" s="470"/>
      <c r="C47" s="507">
        <v>1007220000</v>
      </c>
      <c r="D47" s="507">
        <v>-147587000</v>
      </c>
      <c r="E47" s="507">
        <v>1154807000</v>
      </c>
      <c r="F47" s="430"/>
      <c r="G47" s="470"/>
      <c r="H47" s="507">
        <f t="shared" si="2"/>
        <v>1007220000</v>
      </c>
      <c r="I47" s="512">
        <f t="shared" si="0"/>
        <v>-147587000</v>
      </c>
      <c r="J47" s="512">
        <f t="shared" si="1"/>
        <v>1154807000</v>
      </c>
      <c r="K47"/>
    </row>
    <row r="48" spans="2:11">
      <c r="B48" s="501" t="s">
        <v>1008</v>
      </c>
      <c r="C48" s="502">
        <v>1554639000</v>
      </c>
      <c r="D48" s="502">
        <v>-1850813000</v>
      </c>
      <c r="E48" s="502">
        <v>3405452000</v>
      </c>
      <c r="F48" s="430"/>
      <c r="G48" s="501" t="s">
        <v>1009</v>
      </c>
      <c r="H48" s="502">
        <f t="shared" si="2"/>
        <v>1554639000</v>
      </c>
      <c r="I48" s="502">
        <f t="shared" si="0"/>
        <v>-1850813000</v>
      </c>
      <c r="J48" s="502">
        <f t="shared" si="1"/>
        <v>3405452000</v>
      </c>
      <c r="K48"/>
    </row>
    <row r="49" spans="2:15">
      <c r="B49" s="376" t="s">
        <v>1010</v>
      </c>
      <c r="C49" s="503">
        <v>-23209000</v>
      </c>
      <c r="D49" s="503">
        <v>0</v>
      </c>
      <c r="E49" s="503">
        <v>-23209000</v>
      </c>
      <c r="F49" s="430"/>
      <c r="G49" s="376" t="s">
        <v>1011</v>
      </c>
      <c r="H49" s="503">
        <f t="shared" si="2"/>
        <v>-23209000</v>
      </c>
      <c r="I49" s="503">
        <f t="shared" si="0"/>
        <v>0</v>
      </c>
      <c r="J49" s="503">
        <f t="shared" si="1"/>
        <v>-23209000</v>
      </c>
      <c r="K49"/>
    </row>
    <row r="50" spans="2:15">
      <c r="B50" s="501" t="s">
        <v>1012</v>
      </c>
      <c r="C50" s="502">
        <v>1531430000</v>
      </c>
      <c r="D50" s="502">
        <v>-1850813000</v>
      </c>
      <c r="E50" s="502">
        <v>3382243000</v>
      </c>
      <c r="F50" s="430"/>
      <c r="G50" s="501" t="s">
        <v>1013</v>
      </c>
      <c r="H50" s="502">
        <f t="shared" si="2"/>
        <v>1531430000</v>
      </c>
      <c r="I50" s="502">
        <f t="shared" si="0"/>
        <v>-1850813000</v>
      </c>
      <c r="J50" s="502">
        <f t="shared" si="1"/>
        <v>3382243000</v>
      </c>
      <c r="K50"/>
    </row>
    <row r="51" spans="2:15">
      <c r="B51" s="376"/>
      <c r="C51" s="503"/>
      <c r="D51" s="503"/>
      <c r="E51" s="503"/>
      <c r="F51" s="430"/>
      <c r="G51" s="376"/>
      <c r="H51" s="503"/>
      <c r="I51" s="503"/>
      <c r="J51" s="503"/>
      <c r="K51"/>
    </row>
    <row r="52" spans="2:15">
      <c r="B52" s="501" t="s">
        <v>1014</v>
      </c>
      <c r="C52" s="502"/>
      <c r="D52" s="502"/>
      <c r="E52" s="502"/>
      <c r="F52" s="430"/>
      <c r="G52" s="501" t="s">
        <v>1015</v>
      </c>
      <c r="H52" s="502"/>
      <c r="I52" s="502"/>
      <c r="J52" s="502"/>
      <c r="K52"/>
    </row>
    <row r="53" spans="2:15">
      <c r="B53" s="376" t="s">
        <v>1016</v>
      </c>
      <c r="C53" s="503">
        <v>-567571000</v>
      </c>
      <c r="D53" s="503">
        <v>0</v>
      </c>
      <c r="E53" s="503">
        <v>-567571000</v>
      </c>
      <c r="F53" s="430"/>
      <c r="G53" s="376" t="s">
        <v>1017</v>
      </c>
      <c r="H53" s="503">
        <f t="shared" si="2"/>
        <v>-567571000</v>
      </c>
      <c r="I53" s="503">
        <f t="shared" si="0"/>
        <v>0</v>
      </c>
      <c r="J53" s="503">
        <f t="shared" si="1"/>
        <v>-567571000</v>
      </c>
      <c r="K53"/>
    </row>
    <row r="54" spans="2:15">
      <c r="B54" s="376" t="s">
        <v>1018</v>
      </c>
      <c r="C54" s="503">
        <v>-43797000</v>
      </c>
      <c r="D54" s="503">
        <v>1851809000</v>
      </c>
      <c r="E54" s="503">
        <v>-1895606000</v>
      </c>
      <c r="F54" s="430"/>
      <c r="G54" s="376" t="s">
        <v>1019</v>
      </c>
      <c r="H54" s="503">
        <f t="shared" si="2"/>
        <v>-43797000</v>
      </c>
      <c r="I54" s="503">
        <f t="shared" si="0"/>
        <v>1851809000</v>
      </c>
      <c r="J54" s="503">
        <f t="shared" si="1"/>
        <v>-1895606000</v>
      </c>
      <c r="K54"/>
    </row>
    <row r="55" spans="2:15">
      <c r="B55" s="376" t="s">
        <v>1020</v>
      </c>
      <c r="C55" s="503">
        <v>0</v>
      </c>
      <c r="D55" s="503">
        <v>0</v>
      </c>
      <c r="E55" s="503">
        <v>0</v>
      </c>
      <c r="F55" s="430"/>
      <c r="G55" s="376" t="s">
        <v>1021</v>
      </c>
      <c r="H55" s="503">
        <f t="shared" si="2"/>
        <v>0</v>
      </c>
      <c r="I55" s="503">
        <f t="shared" si="0"/>
        <v>0</v>
      </c>
      <c r="J55" s="503">
        <f t="shared" si="1"/>
        <v>0</v>
      </c>
      <c r="K55"/>
    </row>
    <row r="56" spans="2:15">
      <c r="B56" s="376" t="s">
        <v>1022</v>
      </c>
      <c r="C56" s="503">
        <v>0</v>
      </c>
      <c r="D56" s="503">
        <v>0</v>
      </c>
      <c r="E56" s="503">
        <v>0</v>
      </c>
      <c r="F56" s="430"/>
      <c r="G56" s="376" t="s">
        <v>1023</v>
      </c>
      <c r="H56" s="503">
        <f t="shared" si="2"/>
        <v>0</v>
      </c>
      <c r="I56" s="503">
        <f t="shared" si="0"/>
        <v>0</v>
      </c>
      <c r="J56" s="503">
        <f t="shared" si="1"/>
        <v>0</v>
      </c>
      <c r="K56"/>
    </row>
    <row r="57" spans="2:15" ht="14.25" customHeight="1">
      <c r="B57" s="376" t="s">
        <v>1024</v>
      </c>
      <c r="C57" s="503">
        <v>0</v>
      </c>
      <c r="D57" s="503">
        <v>0</v>
      </c>
      <c r="E57" s="503">
        <v>0</v>
      </c>
      <c r="F57" s="430"/>
      <c r="G57" s="376" t="s">
        <v>1025</v>
      </c>
      <c r="H57" s="503">
        <f t="shared" si="2"/>
        <v>0</v>
      </c>
      <c r="I57" s="503">
        <f t="shared" si="0"/>
        <v>0</v>
      </c>
      <c r="J57" s="503">
        <f t="shared" si="1"/>
        <v>0</v>
      </c>
      <c r="K57"/>
    </row>
    <row r="58" spans="2:15">
      <c r="B58" s="376" t="s">
        <v>1026</v>
      </c>
      <c r="C58" s="503">
        <v>0</v>
      </c>
      <c r="D58" s="503">
        <v>0</v>
      </c>
      <c r="E58" s="503">
        <v>0</v>
      </c>
      <c r="F58" s="430"/>
      <c r="G58" s="376" t="s">
        <v>1027</v>
      </c>
      <c r="H58" s="503">
        <f t="shared" si="2"/>
        <v>0</v>
      </c>
      <c r="I58" s="503">
        <f t="shared" si="0"/>
        <v>0</v>
      </c>
      <c r="J58" s="503">
        <f t="shared" si="1"/>
        <v>0</v>
      </c>
      <c r="K58"/>
    </row>
    <row r="59" spans="2:15">
      <c r="B59" s="376" t="s">
        <v>1028</v>
      </c>
      <c r="C59" s="503">
        <v>0</v>
      </c>
      <c r="D59" s="503">
        <v>0</v>
      </c>
      <c r="E59" s="503">
        <v>0</v>
      </c>
      <c r="F59" s="430"/>
      <c r="G59" s="376" t="s">
        <v>1029</v>
      </c>
      <c r="H59" s="503">
        <f t="shared" si="2"/>
        <v>0</v>
      </c>
      <c r="I59" s="503">
        <f t="shared" si="0"/>
        <v>0</v>
      </c>
      <c r="J59" s="503">
        <f t="shared" si="1"/>
        <v>0</v>
      </c>
      <c r="K59"/>
    </row>
    <row r="60" spans="2:15">
      <c r="B60" s="376" t="s">
        <v>1030</v>
      </c>
      <c r="C60" s="503">
        <v>0</v>
      </c>
      <c r="D60" s="503">
        <v>0</v>
      </c>
      <c r="E60" s="503">
        <v>0</v>
      </c>
      <c r="F60" s="430"/>
      <c r="G60" s="376" t="s">
        <v>1031</v>
      </c>
      <c r="H60" s="503">
        <f t="shared" si="2"/>
        <v>0</v>
      </c>
      <c r="I60" s="503">
        <f t="shared" si="0"/>
        <v>0</v>
      </c>
      <c r="J60" s="503">
        <f t="shared" si="1"/>
        <v>0</v>
      </c>
      <c r="K60"/>
    </row>
    <row r="61" spans="2:15">
      <c r="B61" s="376" t="s">
        <v>1032</v>
      </c>
      <c r="C61" s="503">
        <v>0</v>
      </c>
      <c r="D61" s="503">
        <v>0</v>
      </c>
      <c r="E61" s="503">
        <v>0</v>
      </c>
      <c r="F61" s="430"/>
      <c r="G61" s="376" t="s">
        <v>1033</v>
      </c>
      <c r="H61" s="503">
        <f t="shared" si="2"/>
        <v>0</v>
      </c>
      <c r="I61" s="503">
        <f t="shared" si="0"/>
        <v>0</v>
      </c>
      <c r="J61" s="503">
        <f t="shared" si="1"/>
        <v>0</v>
      </c>
      <c r="K61"/>
    </row>
    <row r="62" spans="2:15">
      <c r="B62" s="376" t="s">
        <v>1034</v>
      </c>
      <c r="C62" s="503">
        <v>0</v>
      </c>
      <c r="D62" s="503">
        <v>0</v>
      </c>
      <c r="E62" s="503">
        <v>0</v>
      </c>
      <c r="F62" s="430"/>
      <c r="G62" s="376" t="s">
        <v>1035</v>
      </c>
      <c r="H62" s="503">
        <f t="shared" si="2"/>
        <v>0</v>
      </c>
      <c r="I62" s="503">
        <f t="shared" si="0"/>
        <v>0</v>
      </c>
      <c r="J62" s="503">
        <f t="shared" si="1"/>
        <v>0</v>
      </c>
      <c r="K62"/>
      <c r="L62" s="102"/>
      <c r="M62" s="102"/>
      <c r="N62" s="102"/>
      <c r="O62" s="102"/>
    </row>
    <row r="63" spans="2:15">
      <c r="B63" s="501" t="s">
        <v>1036</v>
      </c>
      <c r="C63" s="502">
        <v>-611368000</v>
      </c>
      <c r="D63" s="502">
        <v>1851809000</v>
      </c>
      <c r="E63" s="502">
        <v>-2463177000</v>
      </c>
      <c r="F63" s="430"/>
      <c r="G63" s="501" t="s">
        <v>1037</v>
      </c>
      <c r="H63" s="502">
        <f t="shared" si="2"/>
        <v>-611368000</v>
      </c>
      <c r="I63" s="502">
        <f t="shared" si="0"/>
        <v>1851809000</v>
      </c>
      <c r="J63" s="502">
        <f t="shared" si="1"/>
        <v>-2463177000</v>
      </c>
      <c r="K63"/>
      <c r="L63" s="102"/>
      <c r="M63" s="102"/>
      <c r="N63" s="102"/>
      <c r="O63" s="102"/>
    </row>
    <row r="64" spans="2:15">
      <c r="B64" s="508"/>
      <c r="C64" s="509"/>
      <c r="D64" s="509"/>
      <c r="E64" s="509"/>
      <c r="F64" s="430"/>
      <c r="G64" s="376"/>
      <c r="H64" s="503"/>
      <c r="I64" s="503"/>
      <c r="J64" s="503"/>
      <c r="K64"/>
      <c r="L64" s="102"/>
      <c r="M64" s="102"/>
      <c r="N64" s="102"/>
      <c r="O64" s="102"/>
    </row>
    <row r="65" spans="2:15">
      <c r="B65" s="501" t="s">
        <v>1038</v>
      </c>
      <c r="C65" s="502"/>
      <c r="D65" s="502"/>
      <c r="E65" s="502"/>
      <c r="F65" s="430"/>
      <c r="G65" s="501" t="s">
        <v>1039</v>
      </c>
      <c r="H65" s="502"/>
      <c r="I65" s="502"/>
      <c r="J65" s="502"/>
      <c r="K65"/>
      <c r="L65" s="102"/>
      <c r="M65" s="102"/>
      <c r="N65" s="102"/>
      <c r="O65" s="102"/>
    </row>
    <row r="66" spans="2:15">
      <c r="B66" s="376" t="s">
        <v>1040</v>
      </c>
      <c r="C66" s="503">
        <v>0</v>
      </c>
      <c r="D66" s="503">
        <v>0</v>
      </c>
      <c r="E66" s="503">
        <v>0</v>
      </c>
      <c r="F66" s="430"/>
      <c r="G66" s="376" t="s">
        <v>1041</v>
      </c>
      <c r="H66" s="503">
        <f t="shared" si="2"/>
        <v>0</v>
      </c>
      <c r="I66" s="503">
        <f t="shared" si="0"/>
        <v>0</v>
      </c>
      <c r="J66" s="503">
        <f t="shared" si="1"/>
        <v>0</v>
      </c>
      <c r="K66"/>
      <c r="L66" s="102"/>
      <c r="M66" s="102"/>
      <c r="N66" s="102"/>
      <c r="O66" s="102"/>
    </row>
    <row r="67" spans="2:15">
      <c r="B67" s="376" t="s">
        <v>1042</v>
      </c>
      <c r="C67" s="503">
        <v>-379234000</v>
      </c>
      <c r="D67" s="503">
        <v>0</v>
      </c>
      <c r="E67" s="503">
        <v>-379234000</v>
      </c>
      <c r="F67" s="430"/>
      <c r="G67" s="376" t="s">
        <v>1043</v>
      </c>
      <c r="H67" s="503">
        <f t="shared" si="2"/>
        <v>-379234000</v>
      </c>
      <c r="I67" s="503">
        <f t="shared" si="0"/>
        <v>0</v>
      </c>
      <c r="J67" s="503">
        <f t="shared" si="1"/>
        <v>-379234000</v>
      </c>
      <c r="K67"/>
      <c r="L67" s="102"/>
      <c r="M67" s="102"/>
      <c r="N67" s="102"/>
      <c r="O67" s="102"/>
    </row>
    <row r="68" spans="2:15">
      <c r="B68" s="376" t="s">
        <v>1044</v>
      </c>
      <c r="C68" s="503">
        <v>-24334000</v>
      </c>
      <c r="D68" s="503">
        <v>0</v>
      </c>
      <c r="E68" s="503">
        <v>-24334000</v>
      </c>
      <c r="F68" s="430"/>
      <c r="G68" s="376" t="s">
        <v>1045</v>
      </c>
      <c r="H68" s="503">
        <f t="shared" si="2"/>
        <v>-24334000</v>
      </c>
      <c r="I68" s="503">
        <f t="shared" si="0"/>
        <v>0</v>
      </c>
      <c r="J68" s="503">
        <f t="shared" si="1"/>
        <v>-24334000</v>
      </c>
      <c r="K68"/>
      <c r="L68" s="102"/>
      <c r="M68" s="102"/>
      <c r="N68" s="102"/>
      <c r="O68" s="102"/>
    </row>
    <row r="69" spans="2:15">
      <c r="B69" s="376" t="s">
        <v>844</v>
      </c>
      <c r="C69" s="503">
        <v>2293319000</v>
      </c>
      <c r="D69" s="503">
        <v>0</v>
      </c>
      <c r="E69" s="503">
        <v>2293319000</v>
      </c>
      <c r="F69" s="430"/>
      <c r="G69" s="376" t="s">
        <v>1046</v>
      </c>
      <c r="H69" s="503">
        <f t="shared" si="2"/>
        <v>2293319000</v>
      </c>
      <c r="I69" s="503">
        <f t="shared" si="0"/>
        <v>0</v>
      </c>
      <c r="J69" s="503">
        <f t="shared" si="1"/>
        <v>2293319000</v>
      </c>
      <c r="K69"/>
      <c r="L69" s="102"/>
      <c r="M69" s="102"/>
      <c r="N69" s="102"/>
      <c r="O69" s="102"/>
    </row>
    <row r="70" spans="2:15">
      <c r="B70" s="376" t="s">
        <v>1047</v>
      </c>
      <c r="C70" s="503">
        <v>-1056528000</v>
      </c>
      <c r="D70" s="503">
        <v>0</v>
      </c>
      <c r="E70" s="503">
        <v>-1056528000</v>
      </c>
      <c r="F70" s="430"/>
      <c r="G70" s="376" t="s">
        <v>1048</v>
      </c>
      <c r="H70" s="503">
        <f t="shared" si="2"/>
        <v>-1056528000</v>
      </c>
      <c r="I70" s="503">
        <f t="shared" si="0"/>
        <v>0</v>
      </c>
      <c r="J70" s="503">
        <f t="shared" si="1"/>
        <v>-1056528000</v>
      </c>
      <c r="K70"/>
      <c r="L70" s="102"/>
      <c r="M70" s="102"/>
      <c r="N70" s="102"/>
      <c r="O70" s="102"/>
    </row>
    <row r="71" spans="2:15">
      <c r="B71" s="376" t="s">
        <v>1049</v>
      </c>
      <c r="C71" s="503">
        <v>-768865000</v>
      </c>
      <c r="D71" s="503">
        <v>0</v>
      </c>
      <c r="E71" s="503">
        <v>-768865000</v>
      </c>
      <c r="F71" s="430"/>
      <c r="G71" s="376" t="s">
        <v>1050</v>
      </c>
      <c r="H71" s="503">
        <f t="shared" si="2"/>
        <v>-768865000</v>
      </c>
      <c r="I71" s="503">
        <f t="shared" si="0"/>
        <v>0</v>
      </c>
      <c r="J71" s="503">
        <f t="shared" si="1"/>
        <v>-768865000</v>
      </c>
      <c r="K71"/>
      <c r="L71" s="102"/>
      <c r="M71" s="102"/>
      <c r="N71" s="102"/>
      <c r="O71" s="102"/>
    </row>
    <row r="72" spans="2:15">
      <c r="B72" s="376" t="s">
        <v>1051</v>
      </c>
      <c r="C72" s="503">
        <v>0</v>
      </c>
      <c r="D72" s="503">
        <v>0</v>
      </c>
      <c r="E72" s="503">
        <v>0</v>
      </c>
      <c r="F72" s="430"/>
      <c r="G72" s="376" t="s">
        <v>1052</v>
      </c>
      <c r="H72" s="503">
        <f t="shared" si="2"/>
        <v>0</v>
      </c>
      <c r="I72" s="503">
        <f t="shared" ref="I72:I85" si="3">+D72</f>
        <v>0</v>
      </c>
      <c r="J72" s="503">
        <f t="shared" ref="J72:J85" si="4">+E72</f>
        <v>0</v>
      </c>
      <c r="K72"/>
      <c r="L72" s="102"/>
      <c r="M72" s="102"/>
      <c r="N72" s="102"/>
      <c r="O72" s="102"/>
    </row>
    <row r="73" spans="2:15">
      <c r="B73" s="376" t="s">
        <v>1053</v>
      </c>
      <c r="C73" s="503">
        <v>27689000</v>
      </c>
      <c r="D73" s="503">
        <v>0</v>
      </c>
      <c r="E73" s="503">
        <v>27689000</v>
      </c>
      <c r="F73" s="430"/>
      <c r="G73" s="376" t="s">
        <v>1054</v>
      </c>
      <c r="H73" s="503">
        <f t="shared" ref="H73:H85" si="5">+C73</f>
        <v>27689000</v>
      </c>
      <c r="I73" s="503">
        <f t="shared" si="3"/>
        <v>0</v>
      </c>
      <c r="J73" s="503">
        <f t="shared" si="4"/>
        <v>27689000</v>
      </c>
      <c r="K73"/>
      <c r="L73" s="102"/>
      <c r="M73" s="102"/>
      <c r="N73" s="102"/>
      <c r="O73" s="102"/>
    </row>
    <row r="74" spans="2:15">
      <c r="B74" s="376" t="s">
        <v>1055</v>
      </c>
      <c r="C74" s="503">
        <v>-996000</v>
      </c>
      <c r="D74" s="503">
        <v>-996000</v>
      </c>
      <c r="E74" s="503">
        <v>0</v>
      </c>
      <c r="F74" s="430"/>
      <c r="G74" s="376" t="s">
        <v>1056</v>
      </c>
      <c r="H74" s="503">
        <f t="shared" si="5"/>
        <v>-996000</v>
      </c>
      <c r="I74" s="503">
        <f t="shared" si="3"/>
        <v>-996000</v>
      </c>
      <c r="J74" s="503">
        <f t="shared" si="4"/>
        <v>0</v>
      </c>
      <c r="K74"/>
      <c r="L74" s="102"/>
      <c r="M74" s="102"/>
      <c r="N74" s="102"/>
      <c r="O74" s="102"/>
    </row>
    <row r="75" spans="2:15">
      <c r="B75" s="376" t="s">
        <v>1057</v>
      </c>
      <c r="C75" s="503">
        <v>0</v>
      </c>
      <c r="D75" s="503"/>
      <c r="E75" s="503">
        <v>0</v>
      </c>
      <c r="F75" s="430"/>
      <c r="G75" s="376" t="s">
        <v>1058</v>
      </c>
      <c r="H75" s="503">
        <f t="shared" si="5"/>
        <v>0</v>
      </c>
      <c r="I75" s="503">
        <f t="shared" si="3"/>
        <v>0</v>
      </c>
      <c r="J75" s="503">
        <f t="shared" si="4"/>
        <v>0</v>
      </c>
      <c r="K75"/>
      <c r="L75" s="102"/>
      <c r="M75" s="102"/>
      <c r="N75" s="102"/>
      <c r="O75" s="102"/>
    </row>
    <row r="76" spans="2:15">
      <c r="B76" s="376" t="s">
        <v>1059</v>
      </c>
      <c r="C76" s="503">
        <v>-1020493000</v>
      </c>
      <c r="D76" s="503">
        <v>0</v>
      </c>
      <c r="E76" s="503">
        <v>-1020493000</v>
      </c>
      <c r="F76" s="430"/>
      <c r="G76" s="376" t="s">
        <v>1060</v>
      </c>
      <c r="H76" s="503">
        <f t="shared" si="5"/>
        <v>-1020493000</v>
      </c>
      <c r="I76" s="503">
        <f t="shared" si="3"/>
        <v>0</v>
      </c>
      <c r="J76" s="503">
        <f t="shared" si="4"/>
        <v>-1020493000</v>
      </c>
      <c r="K76"/>
      <c r="L76" s="102"/>
      <c r="M76" s="102"/>
      <c r="N76" s="102"/>
      <c r="O76" s="102"/>
    </row>
    <row r="77" spans="2:15">
      <c r="B77" s="376" t="s">
        <v>1061</v>
      </c>
      <c r="C77" s="503">
        <v>0</v>
      </c>
      <c r="D77" s="503">
        <v>0</v>
      </c>
      <c r="E77" s="503">
        <v>0</v>
      </c>
      <c r="F77" s="430"/>
      <c r="G77" s="376" t="s">
        <v>1062</v>
      </c>
      <c r="H77" s="503">
        <f t="shared" si="5"/>
        <v>0</v>
      </c>
      <c r="I77" s="503">
        <f t="shared" si="3"/>
        <v>0</v>
      </c>
      <c r="J77" s="503">
        <f t="shared" si="4"/>
        <v>0</v>
      </c>
      <c r="K77"/>
      <c r="L77" s="102"/>
      <c r="M77" s="102"/>
      <c r="N77" s="102"/>
      <c r="O77" s="102"/>
    </row>
    <row r="78" spans="2:15">
      <c r="B78" s="376" t="s">
        <v>1063</v>
      </c>
      <c r="C78" s="503">
        <v>0</v>
      </c>
      <c r="D78" s="503">
        <v>0</v>
      </c>
      <c r="E78" s="503">
        <v>0</v>
      </c>
      <c r="F78" s="430"/>
      <c r="G78" s="376" t="s">
        <v>1064</v>
      </c>
      <c r="H78" s="503">
        <f t="shared" si="5"/>
        <v>0</v>
      </c>
      <c r="I78" s="503">
        <f t="shared" si="3"/>
        <v>0</v>
      </c>
      <c r="J78" s="503">
        <f t="shared" si="4"/>
        <v>0</v>
      </c>
      <c r="K78"/>
      <c r="L78" s="102"/>
      <c r="M78" s="102"/>
      <c r="N78" s="102"/>
      <c r="O78" s="102"/>
    </row>
    <row r="79" spans="2:15">
      <c r="B79" s="376" t="s">
        <v>1065</v>
      </c>
      <c r="C79" s="503">
        <v>0</v>
      </c>
      <c r="D79" s="503">
        <v>0</v>
      </c>
      <c r="E79" s="503">
        <v>0</v>
      </c>
      <c r="F79" s="430"/>
      <c r="G79" s="376" t="s">
        <v>1066</v>
      </c>
      <c r="H79" s="503">
        <f t="shared" si="5"/>
        <v>0</v>
      </c>
      <c r="I79" s="503">
        <f t="shared" si="3"/>
        <v>0</v>
      </c>
      <c r="J79" s="503">
        <f t="shared" si="4"/>
        <v>0</v>
      </c>
      <c r="K79"/>
      <c r="L79" s="102"/>
      <c r="M79" s="102"/>
      <c r="N79" s="102"/>
      <c r="O79" s="102"/>
    </row>
    <row r="80" spans="2:15">
      <c r="B80" s="501" t="s">
        <v>1067</v>
      </c>
      <c r="C80" s="502">
        <v>-929442000</v>
      </c>
      <c r="D80" s="502">
        <v>-996000</v>
      </c>
      <c r="E80" s="502">
        <v>-928446000</v>
      </c>
      <c r="F80" s="430"/>
      <c r="G80" s="501" t="s">
        <v>1068</v>
      </c>
      <c r="H80" s="502">
        <f t="shared" si="5"/>
        <v>-929442000</v>
      </c>
      <c r="I80" s="502">
        <f t="shared" si="3"/>
        <v>-996000</v>
      </c>
      <c r="J80" s="502">
        <f t="shared" si="4"/>
        <v>-928446000</v>
      </c>
      <c r="K80"/>
      <c r="L80" s="102"/>
      <c r="M80" s="102"/>
      <c r="N80" s="102"/>
      <c r="O80" s="102"/>
    </row>
    <row r="81" spans="2:15">
      <c r="B81" s="376"/>
      <c r="C81" s="503"/>
      <c r="D81" s="503"/>
      <c r="E81" s="503"/>
      <c r="F81" s="430"/>
      <c r="G81" s="376"/>
      <c r="H81" s="503"/>
      <c r="I81" s="503"/>
      <c r="J81" s="503"/>
      <c r="K81"/>
      <c r="L81" s="102"/>
      <c r="M81" s="102"/>
      <c r="N81" s="102"/>
      <c r="O81" s="102"/>
    </row>
    <row r="82" spans="2:15">
      <c r="B82" s="501" t="s">
        <v>1069</v>
      </c>
      <c r="C82" s="502">
        <v>-9380000</v>
      </c>
      <c r="D82" s="502">
        <v>0</v>
      </c>
      <c r="E82" s="502">
        <v>-9380000</v>
      </c>
      <c r="F82" s="430"/>
      <c r="G82" s="501" t="s">
        <v>1070</v>
      </c>
      <c r="H82" s="502">
        <f t="shared" si="5"/>
        <v>-9380000</v>
      </c>
      <c r="I82" s="502">
        <f t="shared" si="3"/>
        <v>0</v>
      </c>
      <c r="J82" s="502">
        <f t="shared" si="4"/>
        <v>-9380000</v>
      </c>
      <c r="K82"/>
      <c r="L82" s="102"/>
      <c r="M82" s="102"/>
      <c r="N82" s="102"/>
      <c r="O82" s="102"/>
    </row>
    <row r="83" spans="2:15">
      <c r="B83" s="376" t="s">
        <v>1071</v>
      </c>
      <c r="C83" s="503">
        <v>750976000</v>
      </c>
      <c r="D83" s="503">
        <v>0</v>
      </c>
      <c r="E83" s="503">
        <v>750976000</v>
      </c>
      <c r="F83" s="430"/>
      <c r="G83" s="376" t="s">
        <v>1072</v>
      </c>
      <c r="H83" s="503">
        <f t="shared" si="5"/>
        <v>750976000</v>
      </c>
      <c r="I83" s="503">
        <f t="shared" si="3"/>
        <v>0</v>
      </c>
      <c r="J83" s="503">
        <f t="shared" si="4"/>
        <v>750976000</v>
      </c>
      <c r="K83"/>
      <c r="L83" s="102"/>
      <c r="M83" s="102"/>
      <c r="N83" s="102"/>
      <c r="O83" s="102"/>
    </row>
    <row r="84" spans="2:15">
      <c r="B84" s="376" t="s">
        <v>1073</v>
      </c>
      <c r="C84" s="503">
        <v>741596000</v>
      </c>
      <c r="D84" s="503">
        <v>0</v>
      </c>
      <c r="E84" s="503">
        <v>741596000</v>
      </c>
      <c r="F84" s="430"/>
      <c r="G84" s="376" t="s">
        <v>1074</v>
      </c>
      <c r="H84" s="503">
        <f t="shared" si="5"/>
        <v>741596000</v>
      </c>
      <c r="I84" s="503">
        <f t="shared" si="3"/>
        <v>0</v>
      </c>
      <c r="J84" s="503">
        <f t="shared" si="4"/>
        <v>741596000</v>
      </c>
      <c r="K84"/>
      <c r="L84" s="102"/>
      <c r="M84" s="102"/>
      <c r="N84" s="102"/>
      <c r="O84" s="102"/>
    </row>
    <row r="85" spans="2:15">
      <c r="B85" s="501" t="s">
        <v>1075</v>
      </c>
      <c r="C85" s="502">
        <v>-9380000</v>
      </c>
      <c r="D85" s="502">
        <v>0</v>
      </c>
      <c r="E85" s="502">
        <v>-9380000</v>
      </c>
      <c r="F85" s="430"/>
      <c r="G85" s="501" t="s">
        <v>1070</v>
      </c>
      <c r="H85" s="502">
        <f t="shared" si="5"/>
        <v>-9380000</v>
      </c>
      <c r="I85" s="502">
        <f t="shared" si="3"/>
        <v>0</v>
      </c>
      <c r="J85" s="502">
        <f t="shared" si="4"/>
        <v>-9380000</v>
      </c>
      <c r="K85"/>
      <c r="L85" s="102"/>
      <c r="M85" s="102"/>
      <c r="N85" s="102"/>
      <c r="O85" s="102"/>
    </row>
    <row r="86" spans="2:15">
      <c r="F86" s="430"/>
      <c r="L86" s="102"/>
      <c r="M86" s="102"/>
      <c r="N86" s="102"/>
      <c r="O86" s="102"/>
    </row>
    <row r="87" spans="2:15">
      <c r="F87" s="430"/>
      <c r="L87" s="102"/>
      <c r="M87" s="102"/>
      <c r="N87" s="102"/>
      <c r="O87" s="102"/>
    </row>
    <row r="88" spans="2:15">
      <c r="F88" s="205"/>
      <c r="L88" s="102"/>
      <c r="M88" s="102"/>
      <c r="N88" s="102"/>
      <c r="O88" s="102"/>
    </row>
    <row r="89" spans="2:15">
      <c r="F89" s="205"/>
      <c r="L89" s="102"/>
      <c r="M89" s="102"/>
      <c r="N89" s="102"/>
      <c r="O89" s="102"/>
    </row>
    <row r="90" spans="2:15" ht="14.25">
      <c r="L90" s="102"/>
      <c r="M90" s="102"/>
      <c r="N90" s="102"/>
      <c r="O90" s="102"/>
    </row>
    <row r="91" spans="2:15" ht="14.25">
      <c r="L91" s="102"/>
      <c r="M91" s="102"/>
      <c r="N91" s="102"/>
      <c r="O91" s="102"/>
    </row>
  </sheetData>
  <customSheetViews>
    <customSheetView guid="{C49A8C82-1AC5-4974-9B9F-02362D6E4669}" scale="70" showGridLines="0" hiddenRows="1" topLeftCell="A38">
      <selection activeCell="B63" sqref="A2:B63"/>
      <colBreaks count="2" manualBreakCount="2">
        <brk id="3" max="1048575" man="1"/>
        <brk id="9" max="1048575" man="1"/>
      </colBreaks>
      <pageMargins left="0" right="0" top="0" bottom="0" header="0" footer="0"/>
      <pageSetup paperSize="9" scale="53" orientation="portrait" r:id="rId1"/>
    </customSheetView>
    <customSheetView guid="{87D6620E-C4DF-42B2-AEF1-4C176B3EDD78}" scale="70" showGridLines="0" hiddenRows="1" topLeftCell="A41">
      <selection activeCell="H76" sqref="H76"/>
      <colBreaks count="2" manualBreakCount="2">
        <brk id="3" max="1048575" man="1"/>
        <brk id="9" max="1048575" man="1"/>
      </colBreaks>
      <pageMargins left="0" right="0" top="0" bottom="0" header="0" footer="0"/>
      <pageSetup paperSize="9" scale="53" orientation="portrait" r:id="rId2"/>
    </customSheetView>
    <customSheetView guid="{1E6349FB-6127-4916-B1C9-00A76D39C8B3}" scale="70" showGridLines="0" hiddenRows="1" topLeftCell="B1">
      <selection activeCell="H15" sqref="H15"/>
      <colBreaks count="2" manualBreakCount="2">
        <brk id="3" max="1048575" man="1"/>
        <brk id="9" max="1048575" man="1"/>
      </colBreaks>
      <pageMargins left="0" right="0" top="0" bottom="0" header="0" footer="0"/>
      <pageSetup paperSize="9" scale="53" orientation="portrait" r:id="rId3"/>
    </customSheetView>
    <customSheetView guid="{89A93467-8A8A-4CB6-BAAC-1590A714D7E3}" scale="70" showGridLines="0" hiddenRows="1">
      <selection activeCell="I7" sqref="I7"/>
      <colBreaks count="2" manualBreakCount="2">
        <brk id="4" max="1048575" man="1"/>
        <brk id="11" max="1048575" man="1"/>
      </colBreaks>
      <pageMargins left="0" right="0" top="0" bottom="0" header="0" footer="0"/>
      <pageSetup paperSize="9" scale="53" orientation="portrait" r:id="rId4"/>
    </customSheetView>
  </customSheetViews>
  <hyperlinks>
    <hyperlink ref="J2" location="Summary!A1" display="Summary" xr:uid="{00000000-0004-0000-0C00-000003000000}"/>
    <hyperlink ref="E2" location="Summary!A1" display="Summary" xr:uid="{207C8606-6383-49CF-9472-1A843DE74C08}"/>
  </hyperlinks>
  <pageMargins left="0.511811024" right="0.511811024" top="0.78740157499999996" bottom="0.78740157499999996" header="0.31496062000000002" footer="0.31496062000000002"/>
  <pageSetup paperSize="9" scale="43" orientation="landscape" r:id="rId5"/>
  <customProperties>
    <customPr name="_pios_id" r:id="rId6"/>
  </customProperties>
  <ignoredErrors>
    <ignoredError sqref="H9:J9 H11:J34 H36:J36 H53:J63 H66:J80 H82:J85 H37:J50" unlockedFormula="1"/>
  </ignoredErrors>
  <drawing r:id="rId7"/>
  <legacyDrawing r:id="rId8"/>
  <controls>
    <mc:AlternateContent xmlns:mc="http://schemas.openxmlformats.org/markup-compatibility/2006">
      <mc:Choice Requires="x14">
        <control shapeId="261121" r:id="rId9" name="FPMExcelClientSheetOptionstb1">
          <controlPr defaultSize="0" autoLine="0" r:id="rId10">
            <anchor moveWithCells="1" sizeWithCells="1">
              <from>
                <xdr:col>5</xdr:col>
                <xdr:colOff>0</xdr:colOff>
                <xdr:row>0</xdr:row>
                <xdr:rowOff>0</xdr:rowOff>
              </from>
              <to>
                <xdr:col>5</xdr:col>
                <xdr:colOff>0</xdr:colOff>
                <xdr:row>0</xdr:row>
                <xdr:rowOff>0</xdr:rowOff>
              </to>
            </anchor>
          </controlPr>
        </control>
      </mc:Choice>
      <mc:Fallback>
        <control shapeId="261121" r:id="rId9" name="FPMExcelClientSheetOptionstb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5">
    <tabColor rgb="FF92D050"/>
    <pageSetUpPr fitToPage="1"/>
  </sheetPr>
  <dimension ref="A1:Y118"/>
  <sheetViews>
    <sheetView showGridLines="0" zoomScale="90" zoomScaleNormal="90" workbookViewId="0">
      <selection activeCell="L10" sqref="L10"/>
    </sheetView>
  </sheetViews>
  <sheetFormatPr defaultColWidth="9.140625" defaultRowHeight="12.75"/>
  <cols>
    <col min="1" max="1" width="2.7109375" style="317" customWidth="1"/>
    <col min="2" max="2" width="9.140625" style="317"/>
    <col min="3" max="3" width="32.85546875" style="317" customWidth="1"/>
    <col min="4" max="5" width="10.7109375" style="317" customWidth="1"/>
    <col min="6" max="13" width="12.5703125" style="317" bestFit="1" customWidth="1"/>
    <col min="14" max="14" width="12.5703125" style="317" customWidth="1"/>
    <col min="15" max="15" width="32.85546875" style="317" customWidth="1"/>
    <col min="16" max="25" width="10.7109375" style="317" customWidth="1"/>
    <col min="26" max="26" width="9.140625" style="317"/>
    <col min="27" max="27" width="11.85546875" style="317" bestFit="1" customWidth="1"/>
    <col min="28" max="16384" width="9.140625" style="317"/>
  </cols>
  <sheetData>
    <row r="1" spans="1:25">
      <c r="A1" s="316"/>
    </row>
    <row r="2" spans="1:25">
      <c r="B2" s="318" t="s">
        <v>42</v>
      </c>
    </row>
    <row r="3" spans="1:25">
      <c r="O3" s="319"/>
    </row>
    <row r="4" spans="1:25">
      <c r="C4" s="320" t="s">
        <v>43</v>
      </c>
      <c r="D4" s="320"/>
      <c r="E4" s="320"/>
      <c r="F4" s="320"/>
      <c r="G4" s="320"/>
      <c r="H4" s="320"/>
      <c r="I4" s="320"/>
      <c r="J4" s="320"/>
      <c r="K4" s="320"/>
      <c r="L4" s="435"/>
      <c r="M4" s="435"/>
      <c r="N4" s="323"/>
      <c r="O4" s="320" t="s">
        <v>44</v>
      </c>
      <c r="P4" s="320"/>
      <c r="Q4" s="320"/>
      <c r="R4" s="320"/>
      <c r="S4" s="320"/>
      <c r="T4" s="320"/>
      <c r="U4" s="320"/>
      <c r="V4" s="320"/>
      <c r="W4" s="320"/>
      <c r="X4" s="320"/>
    </row>
    <row r="5" spans="1:25" ht="15" customHeight="1">
      <c r="Y5" s="532"/>
    </row>
    <row r="6" spans="1:25" s="321" customFormat="1" ht="30" customHeight="1">
      <c r="B6" s="317"/>
      <c r="C6" s="138" t="s">
        <v>45</v>
      </c>
      <c r="D6" s="443" t="s">
        <v>46</v>
      </c>
      <c r="E6" s="443" t="s">
        <v>47</v>
      </c>
      <c r="F6" s="443" t="s">
        <v>48</v>
      </c>
      <c r="G6" s="443" t="s">
        <v>49</v>
      </c>
      <c r="H6" s="443" t="s">
        <v>50</v>
      </c>
      <c r="I6" s="443" t="s">
        <v>51</v>
      </c>
      <c r="J6" s="443" t="s">
        <v>52</v>
      </c>
      <c r="K6" s="443" t="s">
        <v>53</v>
      </c>
      <c r="L6" s="443" t="s">
        <v>54</v>
      </c>
      <c r="M6" s="443" t="s">
        <v>55</v>
      </c>
      <c r="N6" s="438"/>
      <c r="O6" s="138" t="s">
        <v>45</v>
      </c>
      <c r="P6" s="443" t="s">
        <v>56</v>
      </c>
      <c r="Q6" s="443" t="s">
        <v>57</v>
      </c>
      <c r="R6" s="443" t="s">
        <v>58</v>
      </c>
      <c r="S6" s="443" t="s">
        <v>59</v>
      </c>
      <c r="T6" s="443" t="s">
        <v>60</v>
      </c>
      <c r="U6" s="443" t="s">
        <v>61</v>
      </c>
      <c r="V6" s="443" t="s">
        <v>62</v>
      </c>
      <c r="W6" s="443" t="s">
        <v>63</v>
      </c>
      <c r="X6" s="443" t="s">
        <v>64</v>
      </c>
      <c r="Y6" s="443" t="s">
        <v>65</v>
      </c>
    </row>
    <row r="7" spans="1:25" ht="14.25">
      <c r="C7" s="79" t="s">
        <v>66</v>
      </c>
      <c r="D7" s="444">
        <v>0.111</v>
      </c>
      <c r="E7" s="445">
        <v>1.5699999999999999E-2</v>
      </c>
      <c r="F7" s="445">
        <v>4.2599999999999999E-2</v>
      </c>
      <c r="G7" s="445">
        <v>7.6399999999999996E-2</v>
      </c>
      <c r="H7" s="445">
        <v>6.5100000000000005E-2</v>
      </c>
      <c r="I7" s="445">
        <v>0.37040000000000001</v>
      </c>
      <c r="J7" s="445">
        <v>0.1072</v>
      </c>
      <c r="K7" s="445">
        <v>-4.4600000000000001E-2</v>
      </c>
      <c r="L7" s="445">
        <v>-3.3999999999999998E-3</v>
      </c>
      <c r="M7" s="445">
        <v>7.0260000000000003E-2</v>
      </c>
      <c r="N7" s="436"/>
      <c r="O7" s="79" t="s">
        <v>67</v>
      </c>
      <c r="P7" s="444">
        <f>D7</f>
        <v>0.111</v>
      </c>
      <c r="Q7" s="445">
        <f>E7</f>
        <v>1.5699999999999999E-2</v>
      </c>
      <c r="R7" s="445">
        <f>F7</f>
        <v>4.2599999999999999E-2</v>
      </c>
      <c r="S7" s="445">
        <f>G7</f>
        <v>7.6399999999999996E-2</v>
      </c>
      <c r="T7" s="445">
        <f t="shared" ref="T7:T55" si="0">H7</f>
        <v>6.5100000000000005E-2</v>
      </c>
      <c r="U7" s="445">
        <f t="shared" ref="U7:U49" si="1">I7</f>
        <v>0.37040000000000001</v>
      </c>
      <c r="V7" s="445">
        <f t="shared" ref="V7:V49" si="2">J7</f>
        <v>0.1072</v>
      </c>
      <c r="W7" s="445">
        <f t="shared" ref="W7:Y49" si="3">K7</f>
        <v>-4.4600000000000001E-2</v>
      </c>
      <c r="X7" s="445">
        <f t="shared" si="3"/>
        <v>-3.3999999999999998E-3</v>
      </c>
      <c r="Y7" s="445">
        <f t="shared" si="3"/>
        <v>7.0260000000000003E-2</v>
      </c>
    </row>
    <row r="8" spans="1:25" ht="17.25" thickBot="1">
      <c r="C8" s="446" t="s">
        <v>68</v>
      </c>
      <c r="D8" s="447">
        <v>512.21400000000006</v>
      </c>
      <c r="E8" s="447">
        <v>517.16399999999999</v>
      </c>
      <c r="F8" s="447">
        <v>413.50900000000001</v>
      </c>
      <c r="G8" s="447">
        <v>330.90100000000001</v>
      </c>
      <c r="H8" s="447">
        <v>352.46300000000002</v>
      </c>
      <c r="I8" s="447">
        <v>483.26299999999998</v>
      </c>
      <c r="J8" s="447">
        <v>535.4</v>
      </c>
      <c r="K8" s="447">
        <v>550.524</v>
      </c>
      <c r="L8" s="447">
        <v>510.38299999999998</v>
      </c>
      <c r="M8" s="447">
        <v>549.71500000000003</v>
      </c>
      <c r="N8" s="322"/>
      <c r="O8" s="446" t="s">
        <v>68</v>
      </c>
      <c r="P8" s="447">
        <f>D8</f>
        <v>512.21400000000006</v>
      </c>
      <c r="Q8" s="447">
        <f>E8</f>
        <v>517.16399999999999</v>
      </c>
      <c r="R8" s="447">
        <f t="shared" ref="R8:R45" si="4">F8</f>
        <v>413.50900000000001</v>
      </c>
      <c r="S8" s="447">
        <f t="shared" ref="S8:S48" si="5">G8</f>
        <v>330.90100000000001</v>
      </c>
      <c r="T8" s="447">
        <f t="shared" si="0"/>
        <v>352.46300000000002</v>
      </c>
      <c r="U8" s="447">
        <f t="shared" si="1"/>
        <v>483.26299999999998</v>
      </c>
      <c r="V8" s="447">
        <f t="shared" si="2"/>
        <v>535.4</v>
      </c>
      <c r="W8" s="447">
        <f t="shared" si="3"/>
        <v>550.524</v>
      </c>
      <c r="X8" s="447">
        <f t="shared" si="3"/>
        <v>510.38299999999998</v>
      </c>
      <c r="Y8" s="447">
        <f t="shared" si="3"/>
        <v>549.71500000000003</v>
      </c>
    </row>
    <row r="9" spans="1:25" ht="17.25" thickBot="1">
      <c r="C9" s="448" t="s">
        <v>69</v>
      </c>
      <c r="D9" s="447">
        <v>494.91899999999998</v>
      </c>
      <c r="E9" s="447">
        <v>427.85599999999999</v>
      </c>
      <c r="F9" s="447">
        <v>279.62099999999998</v>
      </c>
      <c r="G9" s="447">
        <v>300.99200000000002</v>
      </c>
      <c r="H9" s="447">
        <v>325.13400000000001</v>
      </c>
      <c r="I9" s="447">
        <v>454.63299999999998</v>
      </c>
      <c r="J9" s="447">
        <v>506.19900000000001</v>
      </c>
      <c r="K9" s="447">
        <v>494.66</v>
      </c>
      <c r="L9" s="447">
        <v>488.899</v>
      </c>
      <c r="M9" s="447">
        <v>521.62199999999996</v>
      </c>
      <c r="N9" s="322"/>
      <c r="O9" s="448" t="s">
        <v>69</v>
      </c>
      <c r="P9" s="447">
        <f t="shared" ref="P9:P22" si="6">D9</f>
        <v>494.91899999999998</v>
      </c>
      <c r="Q9" s="447">
        <f t="shared" ref="Q9:Q22" si="7">E9</f>
        <v>427.85599999999999</v>
      </c>
      <c r="R9" s="447">
        <f t="shared" si="4"/>
        <v>279.62099999999998</v>
      </c>
      <c r="S9" s="447">
        <f t="shared" si="5"/>
        <v>300.99200000000002</v>
      </c>
      <c r="T9" s="447">
        <f t="shared" si="0"/>
        <v>325.13400000000001</v>
      </c>
      <c r="U9" s="447">
        <f t="shared" si="1"/>
        <v>454.63299999999998</v>
      </c>
      <c r="V9" s="447">
        <f t="shared" si="2"/>
        <v>506.19900000000001</v>
      </c>
      <c r="W9" s="447">
        <f t="shared" si="3"/>
        <v>494.66</v>
      </c>
      <c r="X9" s="447">
        <f t="shared" si="3"/>
        <v>488.899</v>
      </c>
      <c r="Y9" s="447">
        <f t="shared" si="3"/>
        <v>521.62199999999996</v>
      </c>
    </row>
    <row r="10" spans="1:25" ht="15" thickBot="1">
      <c r="C10" s="448" t="s">
        <v>70</v>
      </c>
      <c r="D10" s="447">
        <v>35.918999999999997</v>
      </c>
      <c r="E10" s="447">
        <v>36.484000000000002</v>
      </c>
      <c r="F10" s="447">
        <v>38.039000000000001</v>
      </c>
      <c r="G10" s="447">
        <v>40.945999999999998</v>
      </c>
      <c r="H10" s="447">
        <v>28.957000000000001</v>
      </c>
      <c r="I10" s="447">
        <v>29.882000000000001</v>
      </c>
      <c r="J10" s="447">
        <v>33.087000000000003</v>
      </c>
      <c r="K10" s="447">
        <v>31.608000000000001</v>
      </c>
      <c r="L10" s="447">
        <v>31.501999999999999</v>
      </c>
      <c r="M10" s="447">
        <v>35.119999999999997</v>
      </c>
      <c r="N10" s="322"/>
      <c r="O10" s="448" t="s">
        <v>70</v>
      </c>
      <c r="P10" s="447">
        <f t="shared" si="6"/>
        <v>35.918999999999997</v>
      </c>
      <c r="Q10" s="447">
        <f t="shared" si="7"/>
        <v>36.484000000000002</v>
      </c>
      <c r="R10" s="447">
        <f t="shared" si="4"/>
        <v>38.039000000000001</v>
      </c>
      <c r="S10" s="447">
        <f t="shared" si="5"/>
        <v>40.945999999999998</v>
      </c>
      <c r="T10" s="447">
        <f t="shared" si="0"/>
        <v>28.957000000000001</v>
      </c>
      <c r="U10" s="447">
        <f t="shared" si="1"/>
        <v>29.882000000000001</v>
      </c>
      <c r="V10" s="447">
        <f t="shared" si="2"/>
        <v>33.087000000000003</v>
      </c>
      <c r="W10" s="447">
        <f t="shared" si="3"/>
        <v>31.608000000000001</v>
      </c>
      <c r="X10" s="447">
        <f t="shared" si="3"/>
        <v>31.501999999999999</v>
      </c>
      <c r="Y10" s="447">
        <f t="shared" si="3"/>
        <v>35.119999999999997</v>
      </c>
    </row>
    <row r="11" spans="1:25" ht="15" thickBot="1">
      <c r="C11" s="448" t="s">
        <v>71</v>
      </c>
      <c r="D11" s="447">
        <v>9.2159999999999993</v>
      </c>
      <c r="E11" s="447">
        <v>9.3610000000000007</v>
      </c>
      <c r="F11" s="447">
        <v>5.8220000000000001</v>
      </c>
      <c r="G11" s="447">
        <v>5.5149999999999997</v>
      </c>
      <c r="H11" s="447">
        <v>5.8769999999999998</v>
      </c>
      <c r="I11" s="447">
        <v>8.0530000000000008</v>
      </c>
      <c r="J11" s="447">
        <v>8.9169999999999998</v>
      </c>
      <c r="K11" s="447">
        <v>8.5190000000000001</v>
      </c>
      <c r="L11" s="447">
        <v>8.5380000000000003</v>
      </c>
      <c r="M11" s="447">
        <v>9.1370000000000005</v>
      </c>
      <c r="N11" s="322"/>
      <c r="O11" s="448" t="s">
        <v>71</v>
      </c>
      <c r="P11" s="447">
        <f t="shared" si="6"/>
        <v>9.2159999999999993</v>
      </c>
      <c r="Q11" s="447">
        <f t="shared" si="7"/>
        <v>9.3610000000000007</v>
      </c>
      <c r="R11" s="447">
        <f t="shared" si="4"/>
        <v>5.8220000000000001</v>
      </c>
      <c r="S11" s="447">
        <f t="shared" si="5"/>
        <v>5.5149999999999997</v>
      </c>
      <c r="T11" s="447">
        <f t="shared" si="0"/>
        <v>5.8769999999999998</v>
      </c>
      <c r="U11" s="447">
        <f t="shared" si="1"/>
        <v>8.0530000000000008</v>
      </c>
      <c r="V11" s="447">
        <f t="shared" si="2"/>
        <v>8.9169999999999998</v>
      </c>
      <c r="W11" s="447">
        <f t="shared" si="3"/>
        <v>8.5190000000000001</v>
      </c>
      <c r="X11" s="447">
        <f t="shared" si="3"/>
        <v>8.5380000000000003</v>
      </c>
      <c r="Y11" s="447">
        <f t="shared" si="3"/>
        <v>9.1370000000000005</v>
      </c>
    </row>
    <row r="12" spans="1:25" ht="17.25" thickBot="1">
      <c r="C12" s="448" t="s">
        <v>72</v>
      </c>
      <c r="D12" s="447">
        <v>23.934000000000001</v>
      </c>
      <c r="E12" s="447">
        <v>25.009</v>
      </c>
      <c r="F12" s="447">
        <v>26.074000000000002</v>
      </c>
      <c r="G12" s="447">
        <v>18.077999999999999</v>
      </c>
      <c r="H12" s="447">
        <v>17.404</v>
      </c>
      <c r="I12" s="447">
        <v>23.850999999999999</v>
      </c>
      <c r="J12" s="447">
        <v>26.748000000000001</v>
      </c>
      <c r="K12" s="447">
        <v>26.370999999999999</v>
      </c>
      <c r="L12" s="447">
        <v>26.099</v>
      </c>
      <c r="M12" s="447">
        <v>28.518999999999998</v>
      </c>
      <c r="N12" s="322"/>
      <c r="O12" s="448" t="s">
        <v>72</v>
      </c>
      <c r="P12" s="447">
        <f t="shared" si="6"/>
        <v>23.934000000000001</v>
      </c>
      <c r="Q12" s="447">
        <f t="shared" si="7"/>
        <v>25.009</v>
      </c>
      <c r="R12" s="447">
        <f t="shared" si="4"/>
        <v>26.074000000000002</v>
      </c>
      <c r="S12" s="447">
        <f t="shared" si="5"/>
        <v>18.077999999999999</v>
      </c>
      <c r="T12" s="447">
        <f t="shared" si="0"/>
        <v>17.404</v>
      </c>
      <c r="U12" s="447">
        <f t="shared" si="1"/>
        <v>23.850999999999999</v>
      </c>
      <c r="V12" s="447">
        <f t="shared" si="2"/>
        <v>26.748000000000001</v>
      </c>
      <c r="W12" s="447">
        <f t="shared" si="3"/>
        <v>26.370999999999999</v>
      </c>
      <c r="X12" s="447">
        <f t="shared" si="3"/>
        <v>26.099</v>
      </c>
      <c r="Y12" s="447">
        <f t="shared" si="3"/>
        <v>28.518999999999998</v>
      </c>
    </row>
    <row r="13" spans="1:25" ht="17.25" thickBot="1">
      <c r="B13" s="323"/>
      <c r="C13" s="448" t="s">
        <v>73</v>
      </c>
      <c r="D13" s="447">
        <v>22.369</v>
      </c>
      <c r="E13" s="447">
        <v>24.216999999999999</v>
      </c>
      <c r="F13" s="447">
        <v>25.248999999999999</v>
      </c>
      <c r="G13" s="447">
        <v>38.5</v>
      </c>
      <c r="H13" s="447">
        <v>29.873000000000001</v>
      </c>
      <c r="I13" s="447">
        <v>39.067999999999998</v>
      </c>
      <c r="J13" s="447">
        <v>43.247</v>
      </c>
      <c r="K13" s="447">
        <v>41.314</v>
      </c>
      <c r="L13" s="447">
        <v>37.796999999999997</v>
      </c>
      <c r="M13" s="447">
        <v>40.450000000000003</v>
      </c>
      <c r="N13" s="322"/>
      <c r="O13" s="448" t="s">
        <v>73</v>
      </c>
      <c r="P13" s="447">
        <f t="shared" si="6"/>
        <v>22.369</v>
      </c>
      <c r="Q13" s="447">
        <f t="shared" si="7"/>
        <v>24.216999999999999</v>
      </c>
      <c r="R13" s="447">
        <f t="shared" si="4"/>
        <v>25.248999999999999</v>
      </c>
      <c r="S13" s="447">
        <f t="shared" si="5"/>
        <v>38.5</v>
      </c>
      <c r="T13" s="447">
        <f t="shared" si="0"/>
        <v>29.873000000000001</v>
      </c>
      <c r="U13" s="447">
        <f t="shared" si="1"/>
        <v>39.067999999999998</v>
      </c>
      <c r="V13" s="447">
        <f t="shared" si="2"/>
        <v>43.247</v>
      </c>
      <c r="W13" s="447">
        <f t="shared" si="3"/>
        <v>41.314</v>
      </c>
      <c r="X13" s="447">
        <f t="shared" si="3"/>
        <v>37.796999999999997</v>
      </c>
      <c r="Y13" s="447">
        <f t="shared" si="3"/>
        <v>40.450000000000003</v>
      </c>
    </row>
    <row r="14" spans="1:25" ht="15" thickBot="1">
      <c r="C14" s="448" t="s">
        <v>74</v>
      </c>
      <c r="D14" s="447">
        <v>112.77500000000001</v>
      </c>
      <c r="E14" s="447">
        <v>88.078000000000003</v>
      </c>
      <c r="F14" s="447">
        <v>91.909000000000006</v>
      </c>
      <c r="G14" s="447">
        <v>98.933000000000007</v>
      </c>
      <c r="H14" s="447">
        <v>105.372</v>
      </c>
      <c r="I14" s="447">
        <v>144.4</v>
      </c>
      <c r="J14" s="447">
        <v>159.88499999999999</v>
      </c>
      <c r="K14" s="447">
        <v>152.74100000000001</v>
      </c>
      <c r="L14" s="447">
        <v>152.27199999999999</v>
      </c>
      <c r="M14" s="447">
        <v>162.887</v>
      </c>
      <c r="N14" s="322"/>
      <c r="O14" s="448" t="s">
        <v>74</v>
      </c>
      <c r="P14" s="447">
        <f t="shared" si="6"/>
        <v>112.77500000000001</v>
      </c>
      <c r="Q14" s="447">
        <f t="shared" si="7"/>
        <v>88.078000000000003</v>
      </c>
      <c r="R14" s="447">
        <f t="shared" si="4"/>
        <v>91.909000000000006</v>
      </c>
      <c r="S14" s="447">
        <f t="shared" si="5"/>
        <v>98.933000000000007</v>
      </c>
      <c r="T14" s="447">
        <f t="shared" si="0"/>
        <v>105.372</v>
      </c>
      <c r="U14" s="447">
        <f t="shared" si="1"/>
        <v>144.4</v>
      </c>
      <c r="V14" s="447">
        <f t="shared" si="2"/>
        <v>159.88499999999999</v>
      </c>
      <c r="W14" s="447">
        <f t="shared" si="3"/>
        <v>152.74100000000001</v>
      </c>
      <c r="X14" s="447">
        <f t="shared" si="3"/>
        <v>152.27199999999999</v>
      </c>
      <c r="Y14" s="447">
        <f t="shared" si="3"/>
        <v>162.887</v>
      </c>
    </row>
    <row r="15" spans="1:25" ht="15" thickBot="1">
      <c r="C15" s="448" t="s">
        <v>75</v>
      </c>
      <c r="D15" s="447">
        <v>151.04900000000001</v>
      </c>
      <c r="E15" s="447">
        <v>153.42400000000001</v>
      </c>
      <c r="F15" s="447">
        <v>125.21</v>
      </c>
      <c r="G15" s="447">
        <v>86.286000000000001</v>
      </c>
      <c r="H15" s="447">
        <v>92.100999999999999</v>
      </c>
      <c r="I15" s="447">
        <v>126.084</v>
      </c>
      <c r="J15" s="447">
        <v>139.874</v>
      </c>
      <c r="K15" s="447">
        <v>133.625</v>
      </c>
      <c r="L15" s="447">
        <v>132.964</v>
      </c>
      <c r="M15" s="447">
        <v>142.30600000000001</v>
      </c>
      <c r="N15" s="322"/>
      <c r="O15" s="448" t="s">
        <v>75</v>
      </c>
      <c r="P15" s="447">
        <f t="shared" si="6"/>
        <v>151.04900000000001</v>
      </c>
      <c r="Q15" s="447">
        <f t="shared" si="7"/>
        <v>153.42400000000001</v>
      </c>
      <c r="R15" s="447">
        <f t="shared" si="4"/>
        <v>125.21</v>
      </c>
      <c r="S15" s="447">
        <f t="shared" si="5"/>
        <v>86.286000000000001</v>
      </c>
      <c r="T15" s="447">
        <f t="shared" si="0"/>
        <v>92.100999999999999</v>
      </c>
      <c r="U15" s="447">
        <f t="shared" si="1"/>
        <v>126.084</v>
      </c>
      <c r="V15" s="447">
        <f t="shared" si="2"/>
        <v>139.874</v>
      </c>
      <c r="W15" s="447">
        <f t="shared" si="3"/>
        <v>133.625</v>
      </c>
      <c r="X15" s="447">
        <f t="shared" si="3"/>
        <v>132.964</v>
      </c>
      <c r="Y15" s="447">
        <f t="shared" si="3"/>
        <v>142.30600000000001</v>
      </c>
    </row>
    <row r="16" spans="1:25" ht="17.25" thickBot="1">
      <c r="C16" s="448" t="s">
        <v>76</v>
      </c>
      <c r="D16" s="447">
        <v>80.334000000000003</v>
      </c>
      <c r="E16" s="447">
        <v>81.597999999999999</v>
      </c>
      <c r="F16" s="447">
        <v>85.256</v>
      </c>
      <c r="G16" s="447">
        <v>48.636000000000003</v>
      </c>
      <c r="H16" s="447">
        <v>50.61</v>
      </c>
      <c r="I16" s="447">
        <v>69.531000000000006</v>
      </c>
      <c r="J16" s="447">
        <v>77.164000000000001</v>
      </c>
      <c r="K16" s="447">
        <v>73.623000000000005</v>
      </c>
      <c r="L16" s="447">
        <v>74.111000000000004</v>
      </c>
      <c r="M16" s="447">
        <v>79.251999999999995</v>
      </c>
      <c r="N16" s="322"/>
      <c r="O16" s="448" t="s">
        <v>76</v>
      </c>
      <c r="P16" s="447">
        <f t="shared" si="6"/>
        <v>80.334000000000003</v>
      </c>
      <c r="Q16" s="447">
        <f t="shared" si="7"/>
        <v>81.597999999999999</v>
      </c>
      <c r="R16" s="447">
        <f t="shared" si="4"/>
        <v>85.256</v>
      </c>
      <c r="S16" s="447">
        <f t="shared" si="5"/>
        <v>48.636000000000003</v>
      </c>
      <c r="T16" s="447">
        <f t="shared" si="0"/>
        <v>50.61</v>
      </c>
      <c r="U16" s="447">
        <f t="shared" si="1"/>
        <v>69.531000000000006</v>
      </c>
      <c r="V16" s="447">
        <f t="shared" si="2"/>
        <v>77.164000000000001</v>
      </c>
      <c r="W16" s="447">
        <f t="shared" si="3"/>
        <v>73.623000000000005</v>
      </c>
      <c r="X16" s="447">
        <f t="shared" si="3"/>
        <v>74.111000000000004</v>
      </c>
      <c r="Y16" s="447">
        <f t="shared" si="3"/>
        <v>79.251999999999995</v>
      </c>
    </row>
    <row r="17" spans="2:25" ht="17.25" thickBot="1">
      <c r="C17" s="448" t="s">
        <v>77</v>
      </c>
      <c r="D17" s="447">
        <v>146.72900000000001</v>
      </c>
      <c r="E17" s="447">
        <v>149.03700000000001</v>
      </c>
      <c r="F17" s="447">
        <v>155.38900000000001</v>
      </c>
      <c r="G17" s="447">
        <v>167.26400000000001</v>
      </c>
      <c r="H17" s="447">
        <v>115.11199999999999</v>
      </c>
      <c r="I17" s="447">
        <v>122.077</v>
      </c>
      <c r="J17" s="447">
        <v>135.261</v>
      </c>
      <c r="K17" s="447">
        <v>129.21799999999999</v>
      </c>
      <c r="L17" s="447">
        <v>146.25299999999999</v>
      </c>
      <c r="M17" s="447">
        <v>156.488</v>
      </c>
      <c r="N17" s="322"/>
      <c r="O17" s="448" t="s">
        <v>77</v>
      </c>
      <c r="P17" s="447">
        <f t="shared" si="6"/>
        <v>146.72900000000001</v>
      </c>
      <c r="Q17" s="447">
        <f t="shared" si="7"/>
        <v>149.03700000000001</v>
      </c>
      <c r="R17" s="447">
        <f t="shared" si="4"/>
        <v>155.38900000000001</v>
      </c>
      <c r="S17" s="447">
        <f t="shared" si="5"/>
        <v>167.26400000000001</v>
      </c>
      <c r="T17" s="447">
        <f t="shared" si="0"/>
        <v>115.11199999999999</v>
      </c>
      <c r="U17" s="447">
        <f t="shared" si="1"/>
        <v>122.077</v>
      </c>
      <c r="V17" s="447">
        <f t="shared" si="2"/>
        <v>135.261</v>
      </c>
      <c r="W17" s="447">
        <f t="shared" si="3"/>
        <v>129.21799999999999</v>
      </c>
      <c r="X17" s="447">
        <f t="shared" si="3"/>
        <v>146.25299999999999</v>
      </c>
      <c r="Y17" s="447">
        <f t="shared" si="3"/>
        <v>156.488</v>
      </c>
    </row>
    <row r="18" spans="2:25" ht="15" thickBot="1">
      <c r="C18" s="448" t="s">
        <v>78</v>
      </c>
      <c r="D18" s="447">
        <v>226.67099999999999</v>
      </c>
      <c r="E18" s="447">
        <v>230.27799999999999</v>
      </c>
      <c r="F18" s="447">
        <v>240.25</v>
      </c>
      <c r="G18" s="447">
        <v>258.66800000000001</v>
      </c>
      <c r="H18" s="447">
        <v>275.49400000000003</v>
      </c>
      <c r="I18" s="447">
        <v>273.63799999999998</v>
      </c>
      <c r="J18" s="447">
        <v>211.78100000000001</v>
      </c>
      <c r="K18" s="447">
        <v>202.31899999999999</v>
      </c>
      <c r="L18" s="447">
        <v>201.74600000000001</v>
      </c>
      <c r="M18" s="447">
        <v>215.86600000000001</v>
      </c>
      <c r="N18" s="322"/>
      <c r="O18" s="448" t="s">
        <v>78</v>
      </c>
      <c r="P18" s="447">
        <f t="shared" si="6"/>
        <v>226.67099999999999</v>
      </c>
      <c r="Q18" s="447">
        <f t="shared" si="7"/>
        <v>230.27799999999999</v>
      </c>
      <c r="R18" s="447">
        <f t="shared" si="4"/>
        <v>240.25</v>
      </c>
      <c r="S18" s="447">
        <f t="shared" si="5"/>
        <v>258.66800000000001</v>
      </c>
      <c r="T18" s="447">
        <f t="shared" si="0"/>
        <v>275.49400000000003</v>
      </c>
      <c r="U18" s="447">
        <f t="shared" si="1"/>
        <v>273.63799999999998</v>
      </c>
      <c r="V18" s="447">
        <f t="shared" si="2"/>
        <v>211.78100000000001</v>
      </c>
      <c r="W18" s="447">
        <f t="shared" si="3"/>
        <v>202.31899999999999</v>
      </c>
      <c r="X18" s="447">
        <f t="shared" si="3"/>
        <v>201.74600000000001</v>
      </c>
      <c r="Y18" s="447">
        <f t="shared" si="3"/>
        <v>215.86600000000001</v>
      </c>
    </row>
    <row r="19" spans="2:25" ht="17.25" thickBot="1">
      <c r="C19" s="448" t="s">
        <v>79</v>
      </c>
      <c r="D19" s="447">
        <v>211.13499999999999</v>
      </c>
      <c r="E19" s="447">
        <v>177.14</v>
      </c>
      <c r="F19" s="447">
        <v>113.60299999999999</v>
      </c>
      <c r="G19" s="447">
        <v>122.242</v>
      </c>
      <c r="H19" s="447">
        <v>130.559</v>
      </c>
      <c r="I19" s="447">
        <v>179.00800000000001</v>
      </c>
      <c r="J19" s="447">
        <v>198.29400000000001</v>
      </c>
      <c r="K19" s="447">
        <v>189.435</v>
      </c>
      <c r="L19" s="447">
        <v>188.94900000000001</v>
      </c>
      <c r="M19" s="447">
        <v>226.20400000000001</v>
      </c>
      <c r="N19" s="322"/>
      <c r="O19" s="448" t="s">
        <v>79</v>
      </c>
      <c r="P19" s="447">
        <f t="shared" si="6"/>
        <v>211.13499999999999</v>
      </c>
      <c r="Q19" s="447">
        <f t="shared" si="7"/>
        <v>177.14</v>
      </c>
      <c r="R19" s="447">
        <f t="shared" si="4"/>
        <v>113.60299999999999</v>
      </c>
      <c r="S19" s="447">
        <f t="shared" si="5"/>
        <v>122.242</v>
      </c>
      <c r="T19" s="447">
        <f t="shared" si="0"/>
        <v>130.559</v>
      </c>
      <c r="U19" s="447">
        <f t="shared" si="1"/>
        <v>179.00800000000001</v>
      </c>
      <c r="V19" s="447">
        <f t="shared" si="2"/>
        <v>198.29400000000001</v>
      </c>
      <c r="W19" s="447">
        <f t="shared" si="3"/>
        <v>189.435</v>
      </c>
      <c r="X19" s="447">
        <f t="shared" si="3"/>
        <v>188.94900000000001</v>
      </c>
      <c r="Y19" s="447">
        <f t="shared" si="3"/>
        <v>226.20400000000001</v>
      </c>
    </row>
    <row r="20" spans="2:25" ht="17.25" thickBot="1">
      <c r="C20" s="448" t="s">
        <v>80</v>
      </c>
      <c r="D20" s="447">
        <v>48.281999999999996</v>
      </c>
      <c r="E20" s="447">
        <v>28.183</v>
      </c>
      <c r="F20" s="447">
        <v>25.614000000000001</v>
      </c>
      <c r="G20" s="447">
        <v>27.562000000000001</v>
      </c>
      <c r="H20" s="447">
        <v>29.385000000000002</v>
      </c>
      <c r="I20" s="447">
        <v>40.268999999999998</v>
      </c>
      <c r="J20" s="447">
        <v>44.585000000000001</v>
      </c>
      <c r="K20" s="447">
        <v>42.593000000000004</v>
      </c>
      <c r="L20" s="447">
        <v>42.469000000000001</v>
      </c>
      <c r="M20" s="447">
        <v>45.432000000000002</v>
      </c>
      <c r="N20" s="322"/>
      <c r="O20" s="448" t="s">
        <v>80</v>
      </c>
      <c r="P20" s="447">
        <f t="shared" si="6"/>
        <v>48.281999999999996</v>
      </c>
      <c r="Q20" s="447">
        <f t="shared" si="7"/>
        <v>28.183</v>
      </c>
      <c r="R20" s="447">
        <f t="shared" si="4"/>
        <v>25.614000000000001</v>
      </c>
      <c r="S20" s="447">
        <f t="shared" si="5"/>
        <v>27.562000000000001</v>
      </c>
      <c r="T20" s="447">
        <f t="shared" si="0"/>
        <v>29.385000000000002</v>
      </c>
      <c r="U20" s="447">
        <f t="shared" si="1"/>
        <v>40.268999999999998</v>
      </c>
      <c r="V20" s="447">
        <f t="shared" si="2"/>
        <v>44.585000000000001</v>
      </c>
      <c r="W20" s="447">
        <f t="shared" si="3"/>
        <v>42.593000000000004</v>
      </c>
      <c r="X20" s="447">
        <f t="shared" si="3"/>
        <v>42.469000000000001</v>
      </c>
      <c r="Y20" s="447">
        <f t="shared" si="3"/>
        <v>45.432000000000002</v>
      </c>
    </row>
    <row r="21" spans="2:25" ht="17.25" thickBot="1">
      <c r="C21" s="448" t="s">
        <v>81</v>
      </c>
      <c r="D21" s="447">
        <v>110.822</v>
      </c>
      <c r="E21" s="447">
        <v>112.565</v>
      </c>
      <c r="F21" s="447">
        <v>117.37</v>
      </c>
      <c r="G21" s="447">
        <v>101.996</v>
      </c>
      <c r="H21" s="447">
        <v>67.274000000000001</v>
      </c>
      <c r="I21" s="447">
        <v>92.206999999999994</v>
      </c>
      <c r="J21" s="447">
        <v>102.101</v>
      </c>
      <c r="K21" s="447">
        <v>97.539000000000001</v>
      </c>
      <c r="L21" s="447">
        <v>97.201999999999998</v>
      </c>
      <c r="M21" s="447">
        <v>114.43600000000001</v>
      </c>
      <c r="N21" s="322"/>
      <c r="O21" s="448" t="s">
        <v>81</v>
      </c>
      <c r="P21" s="447">
        <f t="shared" si="6"/>
        <v>110.822</v>
      </c>
      <c r="Q21" s="447">
        <f t="shared" si="7"/>
        <v>112.565</v>
      </c>
      <c r="R21" s="447">
        <f t="shared" si="4"/>
        <v>117.37</v>
      </c>
      <c r="S21" s="447">
        <f t="shared" si="5"/>
        <v>101.996</v>
      </c>
      <c r="T21" s="447">
        <f t="shared" si="0"/>
        <v>67.274000000000001</v>
      </c>
      <c r="U21" s="447">
        <f t="shared" si="1"/>
        <v>92.206999999999994</v>
      </c>
      <c r="V21" s="447">
        <f t="shared" si="2"/>
        <v>102.101</v>
      </c>
      <c r="W21" s="447">
        <f t="shared" si="3"/>
        <v>97.539000000000001</v>
      </c>
      <c r="X21" s="447">
        <f t="shared" si="3"/>
        <v>97.201999999999998</v>
      </c>
      <c r="Y21" s="447">
        <f t="shared" si="3"/>
        <v>114.43600000000001</v>
      </c>
    </row>
    <row r="22" spans="2:25" ht="17.25" thickBot="1">
      <c r="C22" s="448" t="s">
        <v>82</v>
      </c>
      <c r="D22" s="447">
        <v>15.147</v>
      </c>
      <c r="E22" s="447">
        <v>9.0310000000000006</v>
      </c>
      <c r="F22" s="447">
        <v>9.4169999999999998</v>
      </c>
      <c r="G22" s="447">
        <v>10.186</v>
      </c>
      <c r="H22" s="447">
        <v>10.849</v>
      </c>
      <c r="I22" s="447">
        <v>14.87</v>
      </c>
      <c r="J22" s="447">
        <v>16.462</v>
      </c>
      <c r="K22" s="447">
        <v>15.727</v>
      </c>
      <c r="L22" s="447">
        <v>15.673999999999999</v>
      </c>
      <c r="M22" s="447">
        <v>16.774000000000001</v>
      </c>
      <c r="N22" s="322"/>
      <c r="O22" s="448" t="s">
        <v>82</v>
      </c>
      <c r="P22" s="447">
        <f t="shared" si="6"/>
        <v>15.147</v>
      </c>
      <c r="Q22" s="447">
        <f t="shared" si="7"/>
        <v>9.0310000000000006</v>
      </c>
      <c r="R22" s="447">
        <f t="shared" si="4"/>
        <v>9.4169999999999998</v>
      </c>
      <c r="S22" s="447">
        <f t="shared" si="5"/>
        <v>10.186</v>
      </c>
      <c r="T22" s="447">
        <f t="shared" si="0"/>
        <v>10.849</v>
      </c>
      <c r="U22" s="447">
        <f t="shared" si="1"/>
        <v>14.87</v>
      </c>
      <c r="V22" s="447">
        <f t="shared" si="2"/>
        <v>16.462</v>
      </c>
      <c r="W22" s="447">
        <f t="shared" si="3"/>
        <v>15.727</v>
      </c>
      <c r="X22" s="447">
        <f t="shared" si="3"/>
        <v>15.673999999999999</v>
      </c>
      <c r="Y22" s="447">
        <f t="shared" si="3"/>
        <v>16.774000000000001</v>
      </c>
    </row>
    <row r="23" spans="2:25" ht="17.25" thickBot="1">
      <c r="C23" s="448" t="s">
        <v>83</v>
      </c>
      <c r="D23" s="447">
        <v>24.875</v>
      </c>
      <c r="E23" s="447">
        <v>25.265999999999998</v>
      </c>
      <c r="F23" s="447">
        <v>26.343</v>
      </c>
      <c r="G23" s="447">
        <v>19.483000000000001</v>
      </c>
      <c r="H23" s="447">
        <v>15.319000000000001</v>
      </c>
      <c r="I23" s="447">
        <v>20.994</v>
      </c>
      <c r="J23" s="447">
        <v>23.245000000000001</v>
      </c>
      <c r="K23" s="447">
        <v>22.207000000000001</v>
      </c>
      <c r="L23" s="447">
        <v>22.242000000000001</v>
      </c>
      <c r="M23" s="447">
        <v>23.803000000000001</v>
      </c>
      <c r="N23" s="322"/>
      <c r="O23" s="448" t="s">
        <v>83</v>
      </c>
      <c r="P23" s="447">
        <f t="shared" ref="P23:P42" si="8">D23</f>
        <v>24.875</v>
      </c>
      <c r="Q23" s="447">
        <f t="shared" ref="Q23:Q44" si="9">E23</f>
        <v>25.265999999999998</v>
      </c>
      <c r="R23" s="447">
        <f t="shared" si="4"/>
        <v>26.343</v>
      </c>
      <c r="S23" s="447">
        <f t="shared" si="5"/>
        <v>19.483000000000001</v>
      </c>
      <c r="T23" s="447">
        <f t="shared" si="0"/>
        <v>15.319000000000001</v>
      </c>
      <c r="U23" s="447">
        <f t="shared" si="1"/>
        <v>20.994</v>
      </c>
      <c r="V23" s="447">
        <f t="shared" si="2"/>
        <v>23.245000000000001</v>
      </c>
      <c r="W23" s="447">
        <f t="shared" si="3"/>
        <v>22.207000000000001</v>
      </c>
      <c r="X23" s="447">
        <f t="shared" si="3"/>
        <v>22.242000000000001</v>
      </c>
      <c r="Y23" s="447">
        <f t="shared" si="3"/>
        <v>23.803000000000001</v>
      </c>
    </row>
    <row r="24" spans="2:25" ht="17.25" thickBot="1">
      <c r="C24" s="448" t="s">
        <v>84</v>
      </c>
      <c r="D24" s="447">
        <v>10.483000000000001</v>
      </c>
      <c r="E24" s="447">
        <v>10.651999999999999</v>
      </c>
      <c r="F24" s="447">
        <v>11.115</v>
      </c>
      <c r="G24" s="447">
        <v>11.959</v>
      </c>
      <c r="H24" s="447">
        <v>12.731</v>
      </c>
      <c r="I24" s="447">
        <v>17.446999999999999</v>
      </c>
      <c r="J24" s="447">
        <v>12.13</v>
      </c>
      <c r="K24" s="447">
        <v>9.2330000000000005</v>
      </c>
      <c r="L24" s="447">
        <v>9.2029999999999994</v>
      </c>
      <c r="M24" s="447">
        <v>9.8480000000000008</v>
      </c>
      <c r="N24" s="322"/>
      <c r="O24" s="448" t="s">
        <v>84</v>
      </c>
      <c r="P24" s="447">
        <f t="shared" si="8"/>
        <v>10.483000000000001</v>
      </c>
      <c r="Q24" s="447">
        <f t="shared" si="9"/>
        <v>10.651999999999999</v>
      </c>
      <c r="R24" s="447">
        <f t="shared" si="4"/>
        <v>11.115</v>
      </c>
      <c r="S24" s="447">
        <f t="shared" si="5"/>
        <v>11.959</v>
      </c>
      <c r="T24" s="447">
        <f t="shared" si="0"/>
        <v>12.731</v>
      </c>
      <c r="U24" s="447">
        <f t="shared" si="1"/>
        <v>17.446999999999999</v>
      </c>
      <c r="V24" s="447">
        <f t="shared" si="2"/>
        <v>12.13</v>
      </c>
      <c r="W24" s="447">
        <f t="shared" si="3"/>
        <v>9.2330000000000005</v>
      </c>
      <c r="X24" s="447">
        <f t="shared" si="3"/>
        <v>9.2029999999999994</v>
      </c>
      <c r="Y24" s="447">
        <f t="shared" si="3"/>
        <v>9.8480000000000008</v>
      </c>
    </row>
    <row r="25" spans="2:25" ht="17.25" thickBot="1">
      <c r="B25" s="324"/>
      <c r="C25" s="448" t="s">
        <v>85</v>
      </c>
      <c r="D25" s="447">
        <v>2</v>
      </c>
      <c r="E25" s="447">
        <v>12.241</v>
      </c>
      <c r="F25" s="447">
        <v>12.763</v>
      </c>
      <c r="G25" s="447">
        <v>24.728000000000002</v>
      </c>
      <c r="H25" s="447">
        <v>19.257000000000001</v>
      </c>
      <c r="I25" s="447">
        <v>18.045999999999999</v>
      </c>
      <c r="J25" s="447">
        <v>19.981000000000002</v>
      </c>
      <c r="K25" s="447">
        <v>19.088000000000001</v>
      </c>
      <c r="L25" s="447">
        <v>19.024000000000001</v>
      </c>
      <c r="M25" s="447">
        <v>20.36</v>
      </c>
      <c r="N25" s="322"/>
      <c r="O25" s="448" t="s">
        <v>85</v>
      </c>
      <c r="P25" s="447">
        <f t="shared" si="8"/>
        <v>2</v>
      </c>
      <c r="Q25" s="447">
        <f t="shared" si="9"/>
        <v>12.241</v>
      </c>
      <c r="R25" s="447">
        <f t="shared" si="4"/>
        <v>12.763</v>
      </c>
      <c r="S25" s="447">
        <f t="shared" si="5"/>
        <v>24.728000000000002</v>
      </c>
      <c r="T25" s="447">
        <f t="shared" si="0"/>
        <v>19.257000000000001</v>
      </c>
      <c r="U25" s="447">
        <f t="shared" si="1"/>
        <v>18.045999999999999</v>
      </c>
      <c r="V25" s="447">
        <f t="shared" si="2"/>
        <v>19.981000000000002</v>
      </c>
      <c r="W25" s="447">
        <f t="shared" si="3"/>
        <v>19.088000000000001</v>
      </c>
      <c r="X25" s="447">
        <f t="shared" si="3"/>
        <v>19.024000000000001</v>
      </c>
      <c r="Y25" s="447">
        <f t="shared" si="3"/>
        <v>20.36</v>
      </c>
    </row>
    <row r="26" spans="2:25" ht="17.25" thickBot="1">
      <c r="B26" s="323"/>
      <c r="C26" s="448" t="s">
        <v>86</v>
      </c>
      <c r="D26" s="447">
        <v>1.5</v>
      </c>
      <c r="E26" s="447">
        <v>9.7710000000000008</v>
      </c>
      <c r="F26" s="447">
        <v>10.188000000000001</v>
      </c>
      <c r="G26" s="447">
        <v>20.073</v>
      </c>
      <c r="H26" s="447">
        <v>22.164999999999999</v>
      </c>
      <c r="I26" s="447">
        <v>29.356000000000002</v>
      </c>
      <c r="J26" s="447">
        <v>23.5</v>
      </c>
      <c r="K26" s="447">
        <v>23.04</v>
      </c>
      <c r="L26" s="447">
        <v>24.231000000000002</v>
      </c>
      <c r="M26" s="447">
        <v>25.026</v>
      </c>
      <c r="N26" s="322"/>
      <c r="O26" s="448" t="s">
        <v>86</v>
      </c>
      <c r="P26" s="447">
        <f t="shared" si="8"/>
        <v>1.5</v>
      </c>
      <c r="Q26" s="447">
        <f t="shared" si="9"/>
        <v>9.7710000000000008</v>
      </c>
      <c r="R26" s="447">
        <f t="shared" si="4"/>
        <v>10.188000000000001</v>
      </c>
      <c r="S26" s="447">
        <f t="shared" si="5"/>
        <v>20.073</v>
      </c>
      <c r="T26" s="447">
        <f t="shared" si="0"/>
        <v>22.164999999999999</v>
      </c>
      <c r="U26" s="447">
        <f t="shared" si="1"/>
        <v>29.356000000000002</v>
      </c>
      <c r="V26" s="447">
        <f t="shared" si="2"/>
        <v>23.5</v>
      </c>
      <c r="W26" s="447">
        <f t="shared" si="3"/>
        <v>23.04</v>
      </c>
      <c r="X26" s="447">
        <f t="shared" si="3"/>
        <v>24.231000000000002</v>
      </c>
      <c r="Y26" s="447">
        <f t="shared" si="3"/>
        <v>25.026</v>
      </c>
    </row>
    <row r="27" spans="2:25" ht="16.5">
      <c r="B27" s="324"/>
      <c r="C27" s="449" t="s">
        <v>87</v>
      </c>
      <c r="D27" s="447">
        <v>1.2</v>
      </c>
      <c r="E27" s="447">
        <v>7.3339999999999996</v>
      </c>
      <c r="F27" s="447">
        <v>7.6470000000000002</v>
      </c>
      <c r="G27" s="447">
        <v>15.326000000000001</v>
      </c>
      <c r="H27" s="447">
        <v>16.324000000000002</v>
      </c>
      <c r="I27" s="447">
        <v>18.442</v>
      </c>
      <c r="J27" s="447">
        <v>12.384</v>
      </c>
      <c r="K27" s="447">
        <v>11.831</v>
      </c>
      <c r="L27" s="447">
        <v>11.791</v>
      </c>
      <c r="M27" s="447">
        <v>12.619</v>
      </c>
      <c r="N27" s="322"/>
      <c r="O27" s="449" t="s">
        <v>87</v>
      </c>
      <c r="P27" s="447">
        <f t="shared" si="8"/>
        <v>1.2</v>
      </c>
      <c r="Q27" s="447">
        <f t="shared" si="9"/>
        <v>7.3339999999999996</v>
      </c>
      <c r="R27" s="447">
        <f t="shared" si="4"/>
        <v>7.6470000000000002</v>
      </c>
      <c r="S27" s="447">
        <f t="shared" si="5"/>
        <v>15.326000000000001</v>
      </c>
      <c r="T27" s="447">
        <f t="shared" si="0"/>
        <v>16.324000000000002</v>
      </c>
      <c r="U27" s="447">
        <f t="shared" si="1"/>
        <v>18.442</v>
      </c>
      <c r="V27" s="447">
        <f t="shared" si="2"/>
        <v>12.384</v>
      </c>
      <c r="W27" s="447">
        <f t="shared" si="3"/>
        <v>11.831</v>
      </c>
      <c r="X27" s="447">
        <f t="shared" si="3"/>
        <v>11.791</v>
      </c>
      <c r="Y27" s="447">
        <f t="shared" si="3"/>
        <v>12.619</v>
      </c>
    </row>
    <row r="28" spans="2:25" ht="14.25">
      <c r="C28" s="79" t="s">
        <v>88</v>
      </c>
      <c r="D28" s="450">
        <v>2241.5729999999999</v>
      </c>
      <c r="E28" s="451">
        <v>2134.6889999999999</v>
      </c>
      <c r="F28" s="451">
        <v>1820.3879999999999</v>
      </c>
      <c r="G28" s="451">
        <v>1748.2850000000001</v>
      </c>
      <c r="H28" s="451">
        <v>1722.269</v>
      </c>
      <c r="I28" s="451">
        <v>2205.1289999999999</v>
      </c>
      <c r="J28" s="451">
        <v>2330.2539999999999</v>
      </c>
      <c r="K28" s="451">
        <v>2275.2249999999999</v>
      </c>
      <c r="L28" s="451">
        <v>2241.35</v>
      </c>
      <c r="M28" s="451">
        <v>2435.8649999999998</v>
      </c>
      <c r="N28" s="437"/>
      <c r="O28" s="79" t="s">
        <v>88</v>
      </c>
      <c r="P28" s="450">
        <f t="shared" si="8"/>
        <v>2241.5729999999999</v>
      </c>
      <c r="Q28" s="451">
        <f t="shared" si="9"/>
        <v>2134.6889999999999</v>
      </c>
      <c r="R28" s="451">
        <f t="shared" si="4"/>
        <v>1820.3879999999999</v>
      </c>
      <c r="S28" s="451">
        <f t="shared" si="5"/>
        <v>1748.2850000000001</v>
      </c>
      <c r="T28" s="451">
        <f t="shared" si="0"/>
        <v>1722.269</v>
      </c>
      <c r="U28" s="451">
        <f t="shared" si="1"/>
        <v>2205.1289999999999</v>
      </c>
      <c r="V28" s="451">
        <f t="shared" si="2"/>
        <v>2330.2539999999999</v>
      </c>
      <c r="W28" s="451">
        <f t="shared" si="3"/>
        <v>2275.2249999999999</v>
      </c>
      <c r="X28" s="451">
        <f t="shared" si="3"/>
        <v>2241.35</v>
      </c>
      <c r="Y28" s="451">
        <f t="shared" si="3"/>
        <v>2435.8649999999998</v>
      </c>
    </row>
    <row r="29" spans="2:25" ht="14.25">
      <c r="C29" s="79" t="s">
        <v>89</v>
      </c>
      <c r="D29" s="444">
        <v>9.2999999999999999E-2</v>
      </c>
      <c r="E29" s="445">
        <v>3.5999999999999997E-2</v>
      </c>
      <c r="F29" s="445">
        <v>2.86E-2</v>
      </c>
      <c r="G29" s="445">
        <v>4.6600000000000003E-2</v>
      </c>
      <c r="H29" s="445">
        <v>1.8800000000000001E-2</v>
      </c>
      <c r="I29" s="445">
        <v>8.0600000000000005E-2</v>
      </c>
      <c r="J29" s="445">
        <v>0.1173</v>
      </c>
      <c r="K29" s="445">
        <v>3.9399999999999998E-2</v>
      </c>
      <c r="L29" s="445">
        <v>3.9300000000000002E-2</v>
      </c>
      <c r="M29" s="445">
        <v>5.3190000000000001E-2</v>
      </c>
      <c r="N29" s="436"/>
      <c r="O29" s="79" t="s">
        <v>90</v>
      </c>
      <c r="P29" s="444">
        <f t="shared" si="8"/>
        <v>9.2999999999999999E-2</v>
      </c>
      <c r="Q29" s="445">
        <f t="shared" si="9"/>
        <v>3.5999999999999997E-2</v>
      </c>
      <c r="R29" s="445">
        <f t="shared" si="4"/>
        <v>2.86E-2</v>
      </c>
      <c r="S29" s="445">
        <f t="shared" si="5"/>
        <v>4.6600000000000003E-2</v>
      </c>
      <c r="T29" s="445">
        <f t="shared" si="0"/>
        <v>1.8800000000000001E-2</v>
      </c>
      <c r="U29" s="445">
        <f t="shared" si="1"/>
        <v>8.0600000000000005E-2</v>
      </c>
      <c r="V29" s="445">
        <f t="shared" si="2"/>
        <v>0.1173</v>
      </c>
      <c r="W29" s="445">
        <f t="shared" si="3"/>
        <v>3.9399999999999998E-2</v>
      </c>
      <c r="X29" s="445">
        <f t="shared" si="3"/>
        <v>3.9300000000000002E-2</v>
      </c>
      <c r="Y29" s="445">
        <f t="shared" si="3"/>
        <v>5.3190000000000001E-2</v>
      </c>
    </row>
    <row r="30" spans="2:25" ht="17.25" thickBot="1">
      <c r="C30" s="446" t="s">
        <v>91</v>
      </c>
      <c r="D30" s="447">
        <v>123.66800000000001</v>
      </c>
      <c r="E30" s="447">
        <v>128.15600000000001</v>
      </c>
      <c r="F30" s="447">
        <v>132.01900000000001</v>
      </c>
      <c r="G30" s="447">
        <v>138.16900000000001</v>
      </c>
      <c r="H30" s="447">
        <v>140.727</v>
      </c>
      <c r="I30" s="447">
        <v>152.33199999999999</v>
      </c>
      <c r="J30" s="447">
        <v>158.893</v>
      </c>
      <c r="K30" s="447">
        <v>94.965999999999994</v>
      </c>
      <c r="L30" s="447">
        <v>104.866</v>
      </c>
      <c r="M30" s="447">
        <v>110.486</v>
      </c>
      <c r="N30" s="322"/>
      <c r="O30" s="446" t="s">
        <v>91</v>
      </c>
      <c r="P30" s="447">
        <f t="shared" si="8"/>
        <v>123.66800000000001</v>
      </c>
      <c r="Q30" s="447">
        <f t="shared" si="9"/>
        <v>128.15600000000001</v>
      </c>
      <c r="R30" s="447">
        <f t="shared" si="4"/>
        <v>132.01900000000001</v>
      </c>
      <c r="S30" s="447">
        <f t="shared" si="5"/>
        <v>138.16900000000001</v>
      </c>
      <c r="T30" s="447">
        <f t="shared" si="0"/>
        <v>140.727</v>
      </c>
      <c r="U30" s="447">
        <f t="shared" si="1"/>
        <v>152.33199999999999</v>
      </c>
      <c r="V30" s="447">
        <f t="shared" si="2"/>
        <v>158.893</v>
      </c>
      <c r="W30" s="447">
        <f t="shared" si="3"/>
        <v>94.965999999999994</v>
      </c>
      <c r="X30" s="447">
        <f t="shared" si="3"/>
        <v>104.866</v>
      </c>
      <c r="Y30" s="447">
        <f t="shared" si="3"/>
        <v>110.486</v>
      </c>
    </row>
    <row r="31" spans="2:25" ht="17.25" thickBot="1">
      <c r="C31" s="448" t="s">
        <v>92</v>
      </c>
      <c r="D31" s="447">
        <v>5.2130000000000001</v>
      </c>
      <c r="E31" s="447">
        <v>5.4009999999999998</v>
      </c>
      <c r="F31" s="447">
        <v>5.3710000000000004</v>
      </c>
      <c r="G31" s="447">
        <v>5.6210000000000004</v>
      </c>
      <c r="H31" s="447">
        <v>5.7270000000000003</v>
      </c>
      <c r="I31" s="447">
        <v>6.1879999999999997</v>
      </c>
      <c r="J31" s="447">
        <v>6.9139999999999997</v>
      </c>
      <c r="K31" s="447">
        <v>7.1859999999999999</v>
      </c>
      <c r="L31" s="447">
        <v>7.4960000000000004</v>
      </c>
      <c r="M31" s="447">
        <v>7.8949999999999996</v>
      </c>
      <c r="N31" s="322"/>
      <c r="O31" s="448" t="s">
        <v>92</v>
      </c>
      <c r="P31" s="447">
        <f t="shared" si="8"/>
        <v>5.2130000000000001</v>
      </c>
      <c r="Q31" s="447">
        <f t="shared" si="9"/>
        <v>5.4009999999999998</v>
      </c>
      <c r="R31" s="447">
        <f t="shared" si="4"/>
        <v>5.3710000000000004</v>
      </c>
      <c r="S31" s="447">
        <f t="shared" si="5"/>
        <v>5.6210000000000004</v>
      </c>
      <c r="T31" s="447">
        <f t="shared" si="0"/>
        <v>5.7270000000000003</v>
      </c>
      <c r="U31" s="447">
        <f t="shared" si="1"/>
        <v>6.1879999999999997</v>
      </c>
      <c r="V31" s="447">
        <f t="shared" si="2"/>
        <v>6.9139999999999997</v>
      </c>
      <c r="W31" s="447">
        <f t="shared" si="3"/>
        <v>7.1859999999999999</v>
      </c>
      <c r="X31" s="447">
        <f t="shared" si="3"/>
        <v>7.4960000000000004</v>
      </c>
      <c r="Y31" s="447">
        <f t="shared" si="3"/>
        <v>7.8949999999999996</v>
      </c>
    </row>
    <row r="32" spans="2:25" ht="15" thickBot="1">
      <c r="C32" s="448" t="s">
        <v>93</v>
      </c>
      <c r="D32" s="447">
        <v>14.347</v>
      </c>
      <c r="E32" s="447">
        <v>14.811</v>
      </c>
      <c r="F32" s="447">
        <v>15.234</v>
      </c>
      <c r="G32" s="447">
        <v>15.945</v>
      </c>
      <c r="H32" s="447">
        <v>17.053000000000001</v>
      </c>
      <c r="I32" s="447">
        <v>18.427</v>
      </c>
      <c r="J32" s="447">
        <v>20.588000000000001</v>
      </c>
      <c r="K32" s="447">
        <v>21.399000000000001</v>
      </c>
      <c r="L32" s="447">
        <v>7.4960000000000004</v>
      </c>
      <c r="M32" s="447">
        <v>23.934000000000001</v>
      </c>
      <c r="N32" s="322"/>
      <c r="O32" s="448" t="s">
        <v>93</v>
      </c>
      <c r="P32" s="447">
        <f t="shared" si="8"/>
        <v>14.347</v>
      </c>
      <c r="Q32" s="447">
        <f t="shared" si="9"/>
        <v>14.811</v>
      </c>
      <c r="R32" s="447">
        <f t="shared" si="4"/>
        <v>15.234</v>
      </c>
      <c r="S32" s="447">
        <f t="shared" si="5"/>
        <v>15.945</v>
      </c>
      <c r="T32" s="447">
        <f t="shared" si="0"/>
        <v>17.053000000000001</v>
      </c>
      <c r="U32" s="447">
        <f t="shared" si="1"/>
        <v>18.427</v>
      </c>
      <c r="V32" s="447">
        <f t="shared" si="2"/>
        <v>20.588000000000001</v>
      </c>
      <c r="W32" s="447">
        <f t="shared" si="3"/>
        <v>21.399000000000001</v>
      </c>
      <c r="X32" s="447">
        <f t="shared" si="3"/>
        <v>7.4960000000000004</v>
      </c>
      <c r="Y32" s="447">
        <f t="shared" si="3"/>
        <v>23.934000000000001</v>
      </c>
    </row>
    <row r="33" spans="2:25" ht="17.25" thickBot="1">
      <c r="C33" s="448" t="s">
        <v>94</v>
      </c>
      <c r="D33" s="447">
        <v>60.524999999999999</v>
      </c>
      <c r="E33" s="447">
        <v>62.701999999999998</v>
      </c>
      <c r="F33" s="447">
        <v>64.491</v>
      </c>
      <c r="G33" s="447">
        <v>67.495999999999995</v>
      </c>
      <c r="H33" s="447">
        <v>70.512</v>
      </c>
      <c r="I33" s="447">
        <v>77.349999999999994</v>
      </c>
      <c r="J33" s="447">
        <v>86.424000000000007</v>
      </c>
      <c r="K33" s="447">
        <v>89.825000000000003</v>
      </c>
      <c r="L33" s="447">
        <v>98.983000000000004</v>
      </c>
      <c r="M33" s="447">
        <v>104.248</v>
      </c>
      <c r="N33" s="322"/>
      <c r="O33" s="448" t="s">
        <v>94</v>
      </c>
      <c r="P33" s="447">
        <f t="shared" si="8"/>
        <v>60.524999999999999</v>
      </c>
      <c r="Q33" s="447">
        <f t="shared" si="9"/>
        <v>62.701999999999998</v>
      </c>
      <c r="R33" s="447">
        <f t="shared" si="4"/>
        <v>64.491</v>
      </c>
      <c r="S33" s="447">
        <f t="shared" si="5"/>
        <v>67.495999999999995</v>
      </c>
      <c r="T33" s="447">
        <f t="shared" si="0"/>
        <v>70.512</v>
      </c>
      <c r="U33" s="447">
        <f t="shared" si="1"/>
        <v>77.349999999999994</v>
      </c>
      <c r="V33" s="447">
        <f t="shared" si="2"/>
        <v>86.424000000000007</v>
      </c>
      <c r="W33" s="447">
        <f t="shared" si="3"/>
        <v>89.825000000000003</v>
      </c>
      <c r="X33" s="447">
        <f t="shared" si="3"/>
        <v>98.983000000000004</v>
      </c>
      <c r="Y33" s="447">
        <f t="shared" si="3"/>
        <v>104.248</v>
      </c>
    </row>
    <row r="34" spans="2:25" ht="15" thickBot="1">
      <c r="C34" s="448" t="s">
        <v>95</v>
      </c>
      <c r="D34" s="447">
        <v>192.42400000000001</v>
      </c>
      <c r="E34" s="447">
        <v>198.65</v>
      </c>
      <c r="F34" s="447">
        <v>204.321</v>
      </c>
      <c r="G34" s="447">
        <v>213.84</v>
      </c>
      <c r="H34" s="447">
        <v>217.85499999999999</v>
      </c>
      <c r="I34" s="447">
        <v>235.40600000000001</v>
      </c>
      <c r="J34" s="447">
        <v>257.59399999999999</v>
      </c>
      <c r="K34" s="447">
        <v>267.733</v>
      </c>
      <c r="L34" s="447">
        <v>278.245</v>
      </c>
      <c r="M34" s="447">
        <v>293.04599999999999</v>
      </c>
      <c r="N34" s="322"/>
      <c r="O34" s="448" t="s">
        <v>95</v>
      </c>
      <c r="P34" s="447">
        <f t="shared" si="8"/>
        <v>192.42400000000001</v>
      </c>
      <c r="Q34" s="447">
        <f t="shared" si="9"/>
        <v>198.65</v>
      </c>
      <c r="R34" s="447">
        <f t="shared" si="4"/>
        <v>204.321</v>
      </c>
      <c r="S34" s="447">
        <f t="shared" si="5"/>
        <v>213.84</v>
      </c>
      <c r="T34" s="447">
        <f t="shared" si="0"/>
        <v>217.85499999999999</v>
      </c>
      <c r="U34" s="447">
        <f t="shared" si="1"/>
        <v>235.40600000000001</v>
      </c>
      <c r="V34" s="447">
        <f t="shared" si="2"/>
        <v>257.59399999999999</v>
      </c>
      <c r="W34" s="447">
        <f t="shared" si="3"/>
        <v>267.733</v>
      </c>
      <c r="X34" s="447">
        <f t="shared" si="3"/>
        <v>278.245</v>
      </c>
      <c r="Y34" s="447">
        <f t="shared" si="3"/>
        <v>293.04599999999999</v>
      </c>
    </row>
    <row r="35" spans="2:25" ht="17.25" thickBot="1">
      <c r="C35" s="448" t="s">
        <v>96</v>
      </c>
      <c r="D35" s="447">
        <v>39.351999999999997</v>
      </c>
      <c r="E35" s="447">
        <v>40.625</v>
      </c>
      <c r="F35" s="447">
        <v>41.784999999999997</v>
      </c>
      <c r="G35" s="447">
        <v>43.731999999999999</v>
      </c>
      <c r="H35" s="447">
        <v>44.552999999999997</v>
      </c>
      <c r="I35" s="447">
        <v>48.142000000000003</v>
      </c>
      <c r="J35" s="447">
        <v>52.685000000000002</v>
      </c>
      <c r="K35" s="447">
        <v>54.759</v>
      </c>
      <c r="L35" s="447">
        <v>56.908999999999999</v>
      </c>
      <c r="M35" s="447">
        <v>59.936</v>
      </c>
      <c r="N35" s="322"/>
      <c r="O35" s="448" t="s">
        <v>96</v>
      </c>
      <c r="P35" s="447">
        <f t="shared" si="8"/>
        <v>39.351999999999997</v>
      </c>
      <c r="Q35" s="447">
        <f t="shared" si="9"/>
        <v>40.625</v>
      </c>
      <c r="R35" s="447">
        <f t="shared" si="4"/>
        <v>41.784999999999997</v>
      </c>
      <c r="S35" s="447">
        <f t="shared" si="5"/>
        <v>43.731999999999999</v>
      </c>
      <c r="T35" s="447">
        <f t="shared" si="0"/>
        <v>44.552999999999997</v>
      </c>
      <c r="U35" s="447">
        <f t="shared" si="1"/>
        <v>48.142000000000003</v>
      </c>
      <c r="V35" s="447">
        <f t="shared" si="2"/>
        <v>52.685000000000002</v>
      </c>
      <c r="W35" s="447">
        <f t="shared" si="3"/>
        <v>54.759</v>
      </c>
      <c r="X35" s="447">
        <f t="shared" si="3"/>
        <v>56.908999999999999</v>
      </c>
      <c r="Y35" s="447">
        <f t="shared" si="3"/>
        <v>59.936</v>
      </c>
    </row>
    <row r="36" spans="2:25" ht="17.25" thickBot="1">
      <c r="C36" s="448" t="s">
        <v>97</v>
      </c>
      <c r="D36" s="447">
        <v>58.74</v>
      </c>
      <c r="E36" s="447">
        <v>60.64</v>
      </c>
      <c r="F36" s="447">
        <v>62.372</v>
      </c>
      <c r="G36" s="447">
        <v>65.277000000000001</v>
      </c>
      <c r="H36" s="447">
        <v>66.503</v>
      </c>
      <c r="I36" s="447">
        <v>71.86</v>
      </c>
      <c r="J36" s="447">
        <v>78.635000000000005</v>
      </c>
      <c r="K36" s="447">
        <v>81.73</v>
      </c>
      <c r="L36" s="447">
        <v>84.938999999999993</v>
      </c>
      <c r="M36" s="447">
        <v>89.456999999999994</v>
      </c>
      <c r="N36" s="322"/>
      <c r="O36" s="448" t="s">
        <v>97</v>
      </c>
      <c r="P36" s="447">
        <f t="shared" si="8"/>
        <v>58.74</v>
      </c>
      <c r="Q36" s="447">
        <f t="shared" si="9"/>
        <v>60.64</v>
      </c>
      <c r="R36" s="447">
        <f t="shared" si="4"/>
        <v>62.372</v>
      </c>
      <c r="S36" s="447">
        <f t="shared" si="5"/>
        <v>65.277000000000001</v>
      </c>
      <c r="T36" s="447">
        <f t="shared" si="0"/>
        <v>66.503</v>
      </c>
      <c r="U36" s="447">
        <f t="shared" si="1"/>
        <v>71.86</v>
      </c>
      <c r="V36" s="447">
        <f t="shared" si="2"/>
        <v>78.635000000000005</v>
      </c>
      <c r="W36" s="447">
        <f t="shared" si="3"/>
        <v>81.73</v>
      </c>
      <c r="X36" s="447">
        <f t="shared" si="3"/>
        <v>84.938999999999993</v>
      </c>
      <c r="Y36" s="447">
        <f t="shared" si="3"/>
        <v>89.456999999999994</v>
      </c>
    </row>
    <row r="37" spans="2:25" ht="17.25" thickBot="1">
      <c r="B37" s="323"/>
      <c r="C37" s="448" t="s">
        <v>98</v>
      </c>
      <c r="D37" s="447">
        <v>10.702999999999999</v>
      </c>
      <c r="E37" s="447">
        <v>11.087</v>
      </c>
      <c r="F37" s="447">
        <v>11.265000000000001</v>
      </c>
      <c r="G37" s="447">
        <v>30.367999999999999</v>
      </c>
      <c r="H37" s="447">
        <v>30.99</v>
      </c>
      <c r="I37" s="447">
        <v>33.926000000000002</v>
      </c>
      <c r="J37" s="447">
        <v>37.753999999999998</v>
      </c>
      <c r="K37" s="447">
        <v>39.24</v>
      </c>
      <c r="L37" s="447">
        <v>40.128</v>
      </c>
      <c r="M37" s="447">
        <v>42.249000000000002</v>
      </c>
      <c r="N37" s="322"/>
      <c r="O37" s="448" t="s">
        <v>98</v>
      </c>
      <c r="P37" s="447">
        <f t="shared" si="8"/>
        <v>10.702999999999999</v>
      </c>
      <c r="Q37" s="447">
        <f t="shared" si="9"/>
        <v>11.087</v>
      </c>
      <c r="R37" s="447">
        <f t="shared" si="4"/>
        <v>11.265000000000001</v>
      </c>
      <c r="S37" s="447">
        <f t="shared" si="5"/>
        <v>30.367999999999999</v>
      </c>
      <c r="T37" s="447">
        <f t="shared" si="0"/>
        <v>30.99</v>
      </c>
      <c r="U37" s="447">
        <f t="shared" si="1"/>
        <v>33.926000000000002</v>
      </c>
      <c r="V37" s="447">
        <f t="shared" si="2"/>
        <v>37.753999999999998</v>
      </c>
      <c r="W37" s="447">
        <f t="shared" si="3"/>
        <v>39.24</v>
      </c>
      <c r="X37" s="447">
        <f t="shared" si="3"/>
        <v>40.128</v>
      </c>
      <c r="Y37" s="447">
        <f t="shared" si="3"/>
        <v>42.249000000000002</v>
      </c>
    </row>
    <row r="38" spans="2:25" ht="17.25" thickBot="1">
      <c r="C38" s="448" t="s">
        <v>99</v>
      </c>
      <c r="D38" s="447">
        <v>17.238</v>
      </c>
      <c r="E38" s="447">
        <v>18.259</v>
      </c>
      <c r="F38" s="447">
        <v>18.78</v>
      </c>
      <c r="G38" s="447">
        <v>19.649000000000001</v>
      </c>
      <c r="H38" s="447">
        <v>19.975999999999999</v>
      </c>
      <c r="I38" s="447">
        <v>21.745000000000001</v>
      </c>
      <c r="J38" s="447">
        <v>17.956</v>
      </c>
      <c r="K38" s="447">
        <v>15.071999999999999</v>
      </c>
      <c r="L38" s="447">
        <v>14.023</v>
      </c>
      <c r="M38" s="447">
        <v>16.202000000000002</v>
      </c>
      <c r="N38" s="322"/>
      <c r="O38" s="448" t="s">
        <v>99</v>
      </c>
      <c r="P38" s="447">
        <f t="shared" si="8"/>
        <v>17.238</v>
      </c>
      <c r="Q38" s="447">
        <f t="shared" si="9"/>
        <v>18.259</v>
      </c>
      <c r="R38" s="447">
        <f t="shared" si="4"/>
        <v>18.78</v>
      </c>
      <c r="S38" s="447">
        <f t="shared" si="5"/>
        <v>19.649000000000001</v>
      </c>
      <c r="T38" s="447">
        <f t="shared" si="0"/>
        <v>19.975999999999999</v>
      </c>
      <c r="U38" s="447">
        <f t="shared" si="1"/>
        <v>21.745000000000001</v>
      </c>
      <c r="V38" s="447">
        <f t="shared" si="2"/>
        <v>17.956</v>
      </c>
      <c r="W38" s="447">
        <f t="shared" si="3"/>
        <v>15.071999999999999</v>
      </c>
      <c r="X38" s="447">
        <f t="shared" si="3"/>
        <v>14.023</v>
      </c>
      <c r="Y38" s="447">
        <f t="shared" si="3"/>
        <v>16.202000000000002</v>
      </c>
    </row>
    <row r="39" spans="2:25" ht="17.25" thickBot="1">
      <c r="C39" s="448" t="s">
        <v>100</v>
      </c>
      <c r="D39" s="447">
        <v>36.204000000000001</v>
      </c>
      <c r="E39" s="447">
        <v>37.512</v>
      </c>
      <c r="F39" s="447">
        <v>39.395000000000003</v>
      </c>
      <c r="G39" s="447">
        <v>37.862000000000002</v>
      </c>
      <c r="H39" s="447">
        <v>40.128999999999998</v>
      </c>
      <c r="I39" s="447">
        <v>44.53</v>
      </c>
      <c r="J39" s="447">
        <v>48.48</v>
      </c>
      <c r="K39" s="447">
        <v>51.712000000000003</v>
      </c>
      <c r="L39" s="447">
        <v>54.884999999999998</v>
      </c>
      <c r="M39" s="447">
        <v>63.892000000000003</v>
      </c>
      <c r="N39" s="322"/>
      <c r="O39" s="448" t="s">
        <v>100</v>
      </c>
      <c r="P39" s="447">
        <f t="shared" si="8"/>
        <v>36.204000000000001</v>
      </c>
      <c r="Q39" s="447">
        <f t="shared" si="9"/>
        <v>37.512</v>
      </c>
      <c r="R39" s="447">
        <f t="shared" si="4"/>
        <v>39.395000000000003</v>
      </c>
      <c r="S39" s="447">
        <f t="shared" si="5"/>
        <v>37.862000000000002</v>
      </c>
      <c r="T39" s="447">
        <f t="shared" si="0"/>
        <v>40.128999999999998</v>
      </c>
      <c r="U39" s="447">
        <f t="shared" si="1"/>
        <v>44.53</v>
      </c>
      <c r="V39" s="447">
        <f t="shared" si="2"/>
        <v>48.48</v>
      </c>
      <c r="W39" s="447">
        <f t="shared" si="3"/>
        <v>51.712000000000003</v>
      </c>
      <c r="X39" s="447">
        <f t="shared" si="3"/>
        <v>54.884999999999998</v>
      </c>
      <c r="Y39" s="447">
        <f t="shared" si="3"/>
        <v>63.892000000000003</v>
      </c>
    </row>
    <row r="40" spans="2:25" ht="17.25" thickBot="1">
      <c r="C40" s="448" t="s">
        <v>101</v>
      </c>
      <c r="D40" s="447">
        <v>6.5590000000000002</v>
      </c>
      <c r="E40" s="447">
        <v>6.7960000000000003</v>
      </c>
      <c r="F40" s="447">
        <v>6.99</v>
      </c>
      <c r="G40" s="447">
        <v>7.3129999999999997</v>
      </c>
      <c r="H40" s="447">
        <v>7.4509999999999996</v>
      </c>
      <c r="I40" s="447">
        <v>8.1340000000000003</v>
      </c>
      <c r="J40" s="447">
        <v>9.0879999999999992</v>
      </c>
      <c r="K40" s="447">
        <v>9.4450000000000003</v>
      </c>
      <c r="L40" s="447">
        <v>9.8279999999999994</v>
      </c>
      <c r="M40" s="447">
        <v>10.003</v>
      </c>
      <c r="N40" s="322"/>
      <c r="O40" s="448" t="s">
        <v>101</v>
      </c>
      <c r="P40" s="447">
        <f t="shared" si="8"/>
        <v>6.5590000000000002</v>
      </c>
      <c r="Q40" s="447">
        <f t="shared" si="9"/>
        <v>6.7960000000000003</v>
      </c>
      <c r="R40" s="447">
        <f t="shared" si="4"/>
        <v>6.99</v>
      </c>
      <c r="S40" s="447">
        <f t="shared" si="5"/>
        <v>7.3129999999999997</v>
      </c>
      <c r="T40" s="447">
        <f t="shared" si="0"/>
        <v>7.4509999999999996</v>
      </c>
      <c r="U40" s="447">
        <f t="shared" si="1"/>
        <v>8.1340000000000003</v>
      </c>
      <c r="V40" s="447">
        <f t="shared" si="2"/>
        <v>9.0879999999999992</v>
      </c>
      <c r="W40" s="447">
        <f t="shared" si="3"/>
        <v>9.4450000000000003</v>
      </c>
      <c r="X40" s="447">
        <f t="shared" si="3"/>
        <v>9.8279999999999994</v>
      </c>
      <c r="Y40" s="447">
        <f t="shared" si="3"/>
        <v>10.003</v>
      </c>
    </row>
    <row r="41" spans="2:25" ht="17.25" thickBot="1">
      <c r="C41" s="448" t="s">
        <v>102</v>
      </c>
      <c r="D41" s="447">
        <v>4.2549999999999999</v>
      </c>
      <c r="E41" s="447">
        <v>3.8620000000000001</v>
      </c>
      <c r="F41" s="447">
        <v>3.9740000000000002</v>
      </c>
      <c r="G41" s="447">
        <v>4.1790000000000003</v>
      </c>
      <c r="H41" s="447">
        <v>4.2569999999999997</v>
      </c>
      <c r="I41" s="447">
        <v>5.0339999999999998</v>
      </c>
      <c r="J41" s="447">
        <v>6.5339999999999998</v>
      </c>
      <c r="K41" s="447">
        <v>6.8330000000000002</v>
      </c>
      <c r="L41" s="447">
        <v>7.11</v>
      </c>
      <c r="M41" s="447">
        <v>7.4870000000000001</v>
      </c>
      <c r="N41" s="322"/>
      <c r="O41" s="448" t="s">
        <v>102</v>
      </c>
      <c r="P41" s="447">
        <f t="shared" si="8"/>
        <v>4.2549999999999999</v>
      </c>
      <c r="Q41" s="447">
        <f t="shared" si="9"/>
        <v>3.8620000000000001</v>
      </c>
      <c r="R41" s="447">
        <f t="shared" si="4"/>
        <v>3.9740000000000002</v>
      </c>
      <c r="S41" s="447">
        <f t="shared" si="5"/>
        <v>4.1790000000000003</v>
      </c>
      <c r="T41" s="447">
        <f t="shared" si="0"/>
        <v>4.2569999999999997</v>
      </c>
      <c r="U41" s="447">
        <f t="shared" si="1"/>
        <v>5.0339999999999998</v>
      </c>
      <c r="V41" s="447">
        <f t="shared" si="2"/>
        <v>6.5339999999999998</v>
      </c>
      <c r="W41" s="447">
        <f t="shared" si="3"/>
        <v>6.8330000000000002</v>
      </c>
      <c r="X41" s="447">
        <f t="shared" si="3"/>
        <v>7.11</v>
      </c>
      <c r="Y41" s="447">
        <f t="shared" si="3"/>
        <v>7.4870000000000001</v>
      </c>
    </row>
    <row r="42" spans="2:25" ht="17.25" thickBot="1">
      <c r="C42" s="448" t="s">
        <v>103</v>
      </c>
      <c r="D42" s="447">
        <v>55.636000000000003</v>
      </c>
      <c r="E42" s="447">
        <v>57.435000000000002</v>
      </c>
      <c r="F42" s="447">
        <v>59.075000000000003</v>
      </c>
      <c r="G42" s="447">
        <v>61.83</v>
      </c>
      <c r="H42" s="447">
        <v>62.991</v>
      </c>
      <c r="I42" s="447">
        <v>68.066000000000003</v>
      </c>
      <c r="J42" s="447">
        <v>74.462999999999994</v>
      </c>
      <c r="K42" s="447">
        <v>77.394000000000005</v>
      </c>
      <c r="L42" s="447">
        <v>80.433000000000007</v>
      </c>
      <c r="M42" s="447">
        <v>84.710999999999999</v>
      </c>
      <c r="N42" s="322"/>
      <c r="O42" s="448" t="s">
        <v>103</v>
      </c>
      <c r="P42" s="447">
        <f t="shared" si="8"/>
        <v>55.636000000000003</v>
      </c>
      <c r="Q42" s="447">
        <f t="shared" si="9"/>
        <v>57.435000000000002</v>
      </c>
      <c r="R42" s="447">
        <f t="shared" si="4"/>
        <v>59.075000000000003</v>
      </c>
      <c r="S42" s="447">
        <f t="shared" si="5"/>
        <v>61.83</v>
      </c>
      <c r="T42" s="447">
        <f t="shared" si="0"/>
        <v>62.991</v>
      </c>
      <c r="U42" s="447">
        <f t="shared" si="1"/>
        <v>68.066000000000003</v>
      </c>
      <c r="V42" s="447">
        <f t="shared" si="2"/>
        <v>74.462999999999994</v>
      </c>
      <c r="W42" s="447">
        <f t="shared" si="3"/>
        <v>77.394000000000005</v>
      </c>
      <c r="X42" s="447">
        <f t="shared" si="3"/>
        <v>80.433000000000007</v>
      </c>
      <c r="Y42" s="447">
        <f t="shared" si="3"/>
        <v>84.710999999999999</v>
      </c>
    </row>
    <row r="43" spans="2:25" ht="17.25" thickBot="1">
      <c r="C43" s="448" t="s">
        <v>104</v>
      </c>
      <c r="D43" s="447"/>
      <c r="E43" s="447">
        <v>150.47800000000001</v>
      </c>
      <c r="F43" s="447">
        <v>154.773</v>
      </c>
      <c r="G43" s="447">
        <v>161.98400000000001</v>
      </c>
      <c r="H43" s="447">
        <v>165.02500000000001</v>
      </c>
      <c r="I43" s="447">
        <v>178.32</v>
      </c>
      <c r="J43" s="447">
        <v>199.239</v>
      </c>
      <c r="K43" s="447">
        <v>207.08099999999999</v>
      </c>
      <c r="L43" s="447">
        <v>206.80500000000001</v>
      </c>
      <c r="M43" s="447">
        <v>217.80600000000001</v>
      </c>
      <c r="N43" s="322"/>
      <c r="O43" s="448" t="s">
        <v>104</v>
      </c>
      <c r="P43" s="447"/>
      <c r="Q43" s="447">
        <f t="shared" si="9"/>
        <v>150.47800000000001</v>
      </c>
      <c r="R43" s="447">
        <f t="shared" si="4"/>
        <v>154.773</v>
      </c>
      <c r="S43" s="447">
        <f t="shared" si="5"/>
        <v>161.98400000000001</v>
      </c>
      <c r="T43" s="447">
        <f t="shared" si="0"/>
        <v>165.02500000000001</v>
      </c>
      <c r="U43" s="447">
        <f t="shared" si="1"/>
        <v>178.32</v>
      </c>
      <c r="V43" s="447">
        <f t="shared" si="2"/>
        <v>199.239</v>
      </c>
      <c r="W43" s="447">
        <f t="shared" si="3"/>
        <v>207.08099999999999</v>
      </c>
      <c r="X43" s="447">
        <f t="shared" si="3"/>
        <v>206.80500000000001</v>
      </c>
      <c r="Y43" s="447">
        <f t="shared" si="3"/>
        <v>217.80600000000001</v>
      </c>
    </row>
    <row r="44" spans="2:25" ht="17.25" thickBot="1">
      <c r="C44" s="448" t="s">
        <v>105</v>
      </c>
      <c r="D44" s="447"/>
      <c r="E44" s="447">
        <v>35.32</v>
      </c>
      <c r="F44" s="447">
        <v>36.328000000000003</v>
      </c>
      <c r="G44" s="447">
        <v>38.093000000000004</v>
      </c>
      <c r="H44" s="447">
        <v>38.808</v>
      </c>
      <c r="I44" s="447">
        <v>41.933999999999997</v>
      </c>
      <c r="J44" s="447">
        <v>46.081000000000003</v>
      </c>
      <c r="K44" s="447">
        <v>47.893999999999998</v>
      </c>
      <c r="L44" s="447">
        <v>49.774999999999999</v>
      </c>
      <c r="M44" s="447">
        <v>52.421999999999997</v>
      </c>
      <c r="N44" s="322"/>
      <c r="O44" s="448" t="s">
        <v>105</v>
      </c>
      <c r="P44" s="447"/>
      <c r="Q44" s="447">
        <f t="shared" si="9"/>
        <v>35.32</v>
      </c>
      <c r="R44" s="447">
        <f t="shared" si="4"/>
        <v>36.328000000000003</v>
      </c>
      <c r="S44" s="447">
        <f t="shared" si="5"/>
        <v>38.093000000000004</v>
      </c>
      <c r="T44" s="447">
        <f t="shared" si="0"/>
        <v>38.808</v>
      </c>
      <c r="U44" s="447">
        <f t="shared" si="1"/>
        <v>41.933999999999997</v>
      </c>
      <c r="V44" s="447">
        <f t="shared" si="2"/>
        <v>46.081000000000003</v>
      </c>
      <c r="W44" s="447">
        <f t="shared" si="3"/>
        <v>47.893999999999998</v>
      </c>
      <c r="X44" s="447">
        <f t="shared" si="3"/>
        <v>49.774999999999999</v>
      </c>
      <c r="Y44" s="447">
        <f t="shared" si="3"/>
        <v>52.421999999999997</v>
      </c>
    </row>
    <row r="45" spans="2:25" ht="15" thickBot="1">
      <c r="C45" s="448" t="s">
        <v>106</v>
      </c>
      <c r="D45" s="447"/>
      <c r="E45" s="447"/>
      <c r="F45" s="447">
        <v>61.189</v>
      </c>
      <c r="G45" s="447">
        <v>63.241999999999997</v>
      </c>
      <c r="H45" s="447">
        <v>64.430000000000007</v>
      </c>
      <c r="I45" s="447">
        <v>69.62</v>
      </c>
      <c r="J45" s="447">
        <v>77.787999999999997</v>
      </c>
      <c r="K45" s="447">
        <v>80.849000000000004</v>
      </c>
      <c r="L45" s="447">
        <v>88.346999999999994</v>
      </c>
      <c r="M45" s="447">
        <v>93.046999999999997</v>
      </c>
      <c r="N45" s="322"/>
      <c r="O45" s="448" t="s">
        <v>106</v>
      </c>
      <c r="P45" s="447"/>
      <c r="Q45" s="447"/>
      <c r="R45" s="447">
        <f t="shared" si="4"/>
        <v>61.189</v>
      </c>
      <c r="S45" s="447">
        <f t="shared" si="5"/>
        <v>63.241999999999997</v>
      </c>
      <c r="T45" s="447">
        <f t="shared" si="0"/>
        <v>64.430000000000007</v>
      </c>
      <c r="U45" s="447">
        <f t="shared" si="1"/>
        <v>69.62</v>
      </c>
      <c r="V45" s="447">
        <f t="shared" si="2"/>
        <v>77.787999999999997</v>
      </c>
      <c r="W45" s="447">
        <f t="shared" si="3"/>
        <v>80.849000000000004</v>
      </c>
      <c r="X45" s="447">
        <f t="shared" si="3"/>
        <v>88.346999999999994</v>
      </c>
      <c r="Y45" s="447">
        <f t="shared" si="3"/>
        <v>93.046999999999997</v>
      </c>
    </row>
    <row r="46" spans="2:25" ht="15" thickBot="1">
      <c r="C46" s="448" t="s">
        <v>107</v>
      </c>
      <c r="D46" s="447"/>
      <c r="E46" s="447"/>
      <c r="F46" s="447"/>
      <c r="G46" s="447">
        <v>49.374000000000002</v>
      </c>
      <c r="H46" s="447">
        <v>51.722000000000001</v>
      </c>
      <c r="I46" s="447">
        <v>55.892000000000003</v>
      </c>
      <c r="J46" s="447">
        <v>62.448999999999998</v>
      </c>
      <c r="K46" s="447">
        <v>64.906999999999996</v>
      </c>
      <c r="L46" s="447">
        <v>66.968999999999994</v>
      </c>
      <c r="M46" s="447">
        <v>70.531000000000006</v>
      </c>
      <c r="N46" s="322"/>
      <c r="O46" s="448" t="s">
        <v>107</v>
      </c>
      <c r="P46" s="447"/>
      <c r="Q46" s="447"/>
      <c r="R46" s="447"/>
      <c r="S46" s="447">
        <f t="shared" si="5"/>
        <v>49.374000000000002</v>
      </c>
      <c r="T46" s="447">
        <f t="shared" si="0"/>
        <v>51.722000000000001</v>
      </c>
      <c r="U46" s="447">
        <f t="shared" si="1"/>
        <v>55.892000000000003</v>
      </c>
      <c r="V46" s="447">
        <f t="shared" si="2"/>
        <v>62.448999999999998</v>
      </c>
      <c r="W46" s="447">
        <f t="shared" si="3"/>
        <v>64.906999999999996</v>
      </c>
      <c r="X46" s="447">
        <f t="shared" si="3"/>
        <v>66.968999999999994</v>
      </c>
      <c r="Y46" s="447">
        <f t="shared" si="3"/>
        <v>70.531000000000006</v>
      </c>
    </row>
    <row r="47" spans="2:25" ht="17.25" thickBot="1">
      <c r="C47" s="448" t="s">
        <v>108</v>
      </c>
      <c r="D47" s="447"/>
      <c r="E47" s="447"/>
      <c r="F47" s="447"/>
      <c r="G47" s="447">
        <v>46.628999999999998</v>
      </c>
      <c r="H47" s="447">
        <v>48.295000000000002</v>
      </c>
      <c r="I47" s="447">
        <v>60.127000000000002</v>
      </c>
      <c r="J47" s="447">
        <v>67.180999999999997</v>
      </c>
      <c r="K47" s="447">
        <v>75.61</v>
      </c>
      <c r="L47" s="447">
        <v>89.599000000000004</v>
      </c>
      <c r="M47" s="447">
        <v>95.679000000000002</v>
      </c>
      <c r="N47" s="322"/>
      <c r="O47" s="448" t="s">
        <v>108</v>
      </c>
      <c r="P47" s="447"/>
      <c r="Q47" s="447"/>
      <c r="R47" s="447"/>
      <c r="S47" s="447">
        <f t="shared" si="5"/>
        <v>46.628999999999998</v>
      </c>
      <c r="T47" s="447">
        <f t="shared" si="0"/>
        <v>48.295000000000002</v>
      </c>
      <c r="U47" s="447">
        <f t="shared" si="1"/>
        <v>60.127000000000002</v>
      </c>
      <c r="V47" s="447">
        <f t="shared" si="2"/>
        <v>67.180999999999997</v>
      </c>
      <c r="W47" s="447">
        <f t="shared" si="3"/>
        <v>75.61</v>
      </c>
      <c r="X47" s="447">
        <f t="shared" si="3"/>
        <v>89.599000000000004</v>
      </c>
      <c r="Y47" s="447">
        <f t="shared" si="3"/>
        <v>95.679000000000002</v>
      </c>
    </row>
    <row r="48" spans="2:25" ht="17.25" thickBot="1">
      <c r="C48" s="448" t="s">
        <v>109</v>
      </c>
      <c r="D48" s="447"/>
      <c r="E48" s="447"/>
      <c r="F48" s="447"/>
      <c r="G48" s="447">
        <v>13.095000000000001</v>
      </c>
      <c r="H48" s="447">
        <v>13.340999999999999</v>
      </c>
      <c r="I48" s="447">
        <v>14.414999999999999</v>
      </c>
      <c r="J48" s="447">
        <v>16.106000000000002</v>
      </c>
      <c r="K48" s="447">
        <v>16.739999999999998</v>
      </c>
      <c r="L48" s="447">
        <v>16.812999999999999</v>
      </c>
      <c r="M48" s="447">
        <v>17.707000000000001</v>
      </c>
      <c r="N48" s="322"/>
      <c r="O48" s="448" t="s">
        <v>109</v>
      </c>
      <c r="P48" s="452"/>
      <c r="Q48" s="452"/>
      <c r="R48" s="452"/>
      <c r="S48" s="447">
        <f t="shared" si="5"/>
        <v>13.095000000000001</v>
      </c>
      <c r="T48" s="447">
        <f t="shared" si="0"/>
        <v>13.340999999999999</v>
      </c>
      <c r="U48" s="447">
        <f t="shared" si="1"/>
        <v>14.414999999999999</v>
      </c>
      <c r="V48" s="447">
        <f t="shared" si="2"/>
        <v>16.106000000000002</v>
      </c>
      <c r="W48" s="447">
        <f t="shared" si="3"/>
        <v>16.739999999999998</v>
      </c>
      <c r="X48" s="447">
        <f t="shared" si="3"/>
        <v>16.812999999999999</v>
      </c>
      <c r="Y48" s="447">
        <f t="shared" si="3"/>
        <v>17.707000000000001</v>
      </c>
    </row>
    <row r="49" spans="3:25" ht="17.25" thickBot="1">
      <c r="C49" s="448" t="s">
        <v>110</v>
      </c>
      <c r="D49" s="447"/>
      <c r="E49" s="447"/>
      <c r="F49" s="447"/>
      <c r="G49" s="447"/>
      <c r="H49" s="447"/>
      <c r="I49" s="447">
        <v>143.13999999999999</v>
      </c>
      <c r="J49" s="447">
        <v>159.93199999999999</v>
      </c>
      <c r="K49" s="447">
        <v>166.227</v>
      </c>
      <c r="L49" s="447">
        <v>162.49600000000001</v>
      </c>
      <c r="M49" s="447">
        <v>171.14</v>
      </c>
      <c r="N49" s="322"/>
      <c r="O49" s="448" t="s">
        <v>110</v>
      </c>
      <c r="P49" s="447"/>
      <c r="Q49" s="447"/>
      <c r="R49" s="447"/>
      <c r="S49" s="447"/>
      <c r="T49" s="447"/>
      <c r="U49" s="447">
        <f t="shared" si="1"/>
        <v>143.13999999999999</v>
      </c>
      <c r="V49" s="447">
        <f t="shared" si="2"/>
        <v>159.93199999999999</v>
      </c>
      <c r="W49" s="447">
        <f t="shared" si="3"/>
        <v>166.227</v>
      </c>
      <c r="X49" s="447">
        <f t="shared" si="3"/>
        <v>162.49600000000001</v>
      </c>
      <c r="Y49" s="447">
        <f t="shared" si="3"/>
        <v>171.14</v>
      </c>
    </row>
    <row r="50" spans="3:25" ht="17.25" thickBot="1">
      <c r="C50" s="448" t="s">
        <v>111</v>
      </c>
      <c r="D50" s="447"/>
      <c r="E50" s="447"/>
      <c r="F50" s="447"/>
      <c r="G50" s="447"/>
      <c r="H50" s="447"/>
      <c r="I50" s="447"/>
      <c r="J50" s="447">
        <v>19.498000000000001</v>
      </c>
      <c r="K50" s="447">
        <v>21.39</v>
      </c>
      <c r="L50" s="447">
        <v>22.201000000000001</v>
      </c>
      <c r="M50" s="447">
        <v>23.382000000000001</v>
      </c>
      <c r="N50" s="322"/>
      <c r="O50" s="448" t="s">
        <v>111</v>
      </c>
      <c r="P50" s="452"/>
      <c r="Q50" s="452"/>
      <c r="R50" s="452"/>
      <c r="S50" s="447"/>
      <c r="T50" s="447"/>
      <c r="U50" s="447"/>
      <c r="V50" s="447">
        <f t="shared" ref="V50:Y55" si="10">J50</f>
        <v>19.498000000000001</v>
      </c>
      <c r="W50" s="447">
        <f t="shared" si="10"/>
        <v>21.39</v>
      </c>
      <c r="X50" s="447">
        <f t="shared" si="10"/>
        <v>22.201000000000001</v>
      </c>
      <c r="Y50" s="447">
        <f t="shared" si="10"/>
        <v>23.382000000000001</v>
      </c>
    </row>
    <row r="51" spans="3:25" ht="17.25" thickBot="1">
      <c r="C51" s="448" t="s">
        <v>112</v>
      </c>
      <c r="D51" s="447"/>
      <c r="E51" s="447"/>
      <c r="F51" s="447"/>
      <c r="G51" s="447"/>
      <c r="H51" s="447"/>
      <c r="I51" s="447"/>
      <c r="J51" s="447">
        <v>100.694</v>
      </c>
      <c r="K51" s="447">
        <v>104.657</v>
      </c>
      <c r="L51" s="447">
        <v>102.789</v>
      </c>
      <c r="M51" s="447">
        <v>108.25700000000001</v>
      </c>
      <c r="N51" s="322"/>
      <c r="O51" s="448" t="s">
        <v>112</v>
      </c>
      <c r="P51" s="447"/>
      <c r="Q51" s="447"/>
      <c r="R51" s="447"/>
      <c r="S51" s="447"/>
      <c r="T51" s="447"/>
      <c r="U51" s="447"/>
      <c r="V51" s="447">
        <f t="shared" si="10"/>
        <v>100.694</v>
      </c>
      <c r="W51" s="447">
        <f t="shared" si="10"/>
        <v>104.657</v>
      </c>
      <c r="X51" s="447">
        <f t="shared" si="10"/>
        <v>102.789</v>
      </c>
      <c r="Y51" s="447">
        <f t="shared" si="10"/>
        <v>108.25700000000001</v>
      </c>
    </row>
    <row r="52" spans="3:25" ht="16.5">
      <c r="C52" s="453" t="s">
        <v>113</v>
      </c>
      <c r="D52" s="447"/>
      <c r="E52" s="447"/>
      <c r="F52" s="447"/>
      <c r="G52" s="447"/>
      <c r="H52" s="447"/>
      <c r="I52" s="447"/>
      <c r="J52" s="447">
        <v>167.74700000000001</v>
      </c>
      <c r="K52" s="447">
        <v>174.35</v>
      </c>
      <c r="L52" s="447">
        <v>182.047</v>
      </c>
      <c r="M52" s="447">
        <v>191.73099999999999</v>
      </c>
      <c r="N52" s="322"/>
      <c r="O52" s="453" t="s">
        <v>113</v>
      </c>
      <c r="P52" s="452"/>
      <c r="Q52" s="452"/>
      <c r="R52" s="452"/>
      <c r="S52" s="447"/>
      <c r="T52" s="447"/>
      <c r="U52" s="447"/>
      <c r="V52" s="447">
        <f t="shared" si="10"/>
        <v>167.74700000000001</v>
      </c>
      <c r="W52" s="447">
        <f t="shared" si="10"/>
        <v>174.35</v>
      </c>
      <c r="X52" s="447">
        <f t="shared" si="10"/>
        <v>182.047</v>
      </c>
      <c r="Y52" s="447">
        <f t="shared" si="10"/>
        <v>191.73099999999999</v>
      </c>
    </row>
    <row r="53" spans="3:25" ht="14.25">
      <c r="C53" s="454" t="s">
        <v>114</v>
      </c>
      <c r="D53" s="447"/>
      <c r="E53" s="447"/>
      <c r="F53" s="447"/>
      <c r="G53" s="447"/>
      <c r="H53" s="447"/>
      <c r="I53" s="447"/>
      <c r="J53" s="447"/>
      <c r="K53" s="447"/>
      <c r="L53" s="447">
        <v>17.760000000000002</v>
      </c>
      <c r="M53" s="447">
        <v>19.608000000000001</v>
      </c>
      <c r="N53" s="322"/>
      <c r="O53" s="454" t="s">
        <v>114</v>
      </c>
      <c r="P53" s="447"/>
      <c r="Q53" s="447"/>
      <c r="R53" s="447"/>
      <c r="S53" s="447"/>
      <c r="T53" s="447"/>
      <c r="U53" s="447"/>
      <c r="V53" s="447"/>
      <c r="W53" s="447"/>
      <c r="X53" s="447">
        <v>17.760000000000002</v>
      </c>
      <c r="Y53" s="447">
        <v>18.760000000000002</v>
      </c>
    </row>
    <row r="54" spans="3:25" ht="14.25">
      <c r="C54" s="79" t="s">
        <v>88</v>
      </c>
      <c r="D54" s="450">
        <v>624.86900000000003</v>
      </c>
      <c r="E54" s="451">
        <v>831.74099999999999</v>
      </c>
      <c r="F54" s="451">
        <v>917.36800000000005</v>
      </c>
      <c r="G54" s="451">
        <v>1083.7070000000001</v>
      </c>
      <c r="H54" s="451">
        <v>1110.354</v>
      </c>
      <c r="I54" s="451">
        <v>1354.5989999999999</v>
      </c>
      <c r="J54" s="451">
        <v>1772.7339999999999</v>
      </c>
      <c r="K54" s="451">
        <v>1777.011</v>
      </c>
      <c r="L54" s="451">
        <v>1850.943</v>
      </c>
      <c r="M54" s="451">
        <v>1974.856</v>
      </c>
      <c r="N54" s="437"/>
      <c r="O54" s="79" t="s">
        <v>88</v>
      </c>
      <c r="P54" s="450">
        <f t="shared" ref="P54:S55" si="11">D54</f>
        <v>624.86900000000003</v>
      </c>
      <c r="Q54" s="451">
        <f t="shared" si="11"/>
        <v>831.74099999999999</v>
      </c>
      <c r="R54" s="451">
        <f t="shared" si="11"/>
        <v>917.36800000000005</v>
      </c>
      <c r="S54" s="451">
        <f t="shared" si="11"/>
        <v>1083.7070000000001</v>
      </c>
      <c r="T54" s="451">
        <f t="shared" si="0"/>
        <v>1110.354</v>
      </c>
      <c r="U54" s="451">
        <f>I54</f>
        <v>1354.5989999999999</v>
      </c>
      <c r="V54" s="451">
        <f t="shared" si="10"/>
        <v>1772.7339999999999</v>
      </c>
      <c r="W54" s="451">
        <f t="shared" si="10"/>
        <v>1777.011</v>
      </c>
      <c r="X54" s="451">
        <f t="shared" si="10"/>
        <v>1850.943</v>
      </c>
      <c r="Y54" s="451">
        <f t="shared" si="10"/>
        <v>1974.856</v>
      </c>
    </row>
    <row r="55" spans="3:25" ht="14.25">
      <c r="C55" s="79" t="s">
        <v>115</v>
      </c>
      <c r="D55" s="450">
        <v>2866.442</v>
      </c>
      <c r="E55" s="451">
        <v>2966.43</v>
      </c>
      <c r="F55" s="451">
        <v>2737.7559999999999</v>
      </c>
      <c r="G55" s="451">
        <v>2831.9929999999999</v>
      </c>
      <c r="H55" s="451">
        <v>2832.623</v>
      </c>
      <c r="I55" s="451">
        <v>3559.7280000000001</v>
      </c>
      <c r="J55" s="451">
        <v>4102.9889999999996</v>
      </c>
      <c r="K55" s="451">
        <v>4052.2359999999999</v>
      </c>
      <c r="L55" s="451">
        <v>4092.2930000000001</v>
      </c>
      <c r="M55" s="451">
        <v>4410.7209999999995</v>
      </c>
      <c r="N55" s="437"/>
      <c r="O55" s="79" t="s">
        <v>115</v>
      </c>
      <c r="P55" s="450">
        <f t="shared" si="11"/>
        <v>2866.442</v>
      </c>
      <c r="Q55" s="451">
        <f t="shared" si="11"/>
        <v>2966.43</v>
      </c>
      <c r="R55" s="451">
        <f t="shared" si="11"/>
        <v>2737.7559999999999</v>
      </c>
      <c r="S55" s="451">
        <f t="shared" si="11"/>
        <v>2831.9929999999999</v>
      </c>
      <c r="T55" s="451">
        <f t="shared" si="0"/>
        <v>2832.623</v>
      </c>
      <c r="U55" s="451">
        <f>I55</f>
        <v>3559.7280000000001</v>
      </c>
      <c r="V55" s="451">
        <f t="shared" si="10"/>
        <v>4102.9889999999996</v>
      </c>
      <c r="W55" s="451">
        <f t="shared" si="10"/>
        <v>4052.2359999999999</v>
      </c>
      <c r="X55" s="451">
        <f t="shared" si="10"/>
        <v>4092.2930000000001</v>
      </c>
      <c r="Y55" s="451">
        <f t="shared" si="10"/>
        <v>4410.7209999999995</v>
      </c>
    </row>
    <row r="56" spans="3:25">
      <c r="C56" s="319" t="s">
        <v>116</v>
      </c>
      <c r="O56" s="319" t="s">
        <v>117</v>
      </c>
    </row>
    <row r="57" spans="3:25">
      <c r="C57" s="325" t="s">
        <v>118</v>
      </c>
      <c r="D57" s="440"/>
      <c r="O57" s="326" t="s">
        <v>119</v>
      </c>
      <c r="P57" s="326"/>
      <c r="Q57" s="326"/>
      <c r="R57" s="326"/>
      <c r="S57" s="326"/>
      <c r="T57" s="326"/>
    </row>
    <row r="58" spans="3:25">
      <c r="C58" s="327" t="s">
        <v>120</v>
      </c>
      <c r="D58" s="439"/>
      <c r="O58" s="328" t="s">
        <v>121</v>
      </c>
      <c r="P58" s="329"/>
      <c r="Q58" s="329"/>
      <c r="R58" s="329"/>
      <c r="S58" s="329"/>
      <c r="T58" s="329"/>
    </row>
    <row r="59" spans="3:25" ht="15">
      <c r="C59" s="327" t="s">
        <v>122</v>
      </c>
      <c r="O59" s="325" t="s">
        <v>123</v>
      </c>
      <c r="P59" s="329"/>
      <c r="Q59" s="329"/>
      <c r="R59" s="329"/>
      <c r="S59" s="329"/>
      <c r="T59" s="329"/>
    </row>
    <row r="60" spans="3:25" ht="15">
      <c r="C60" s="327" t="s">
        <v>124</v>
      </c>
      <c r="O60" s="325" t="s">
        <v>125</v>
      </c>
      <c r="P60" s="329"/>
      <c r="Q60" s="329"/>
      <c r="R60" s="329"/>
      <c r="S60" s="329"/>
      <c r="T60" s="329"/>
    </row>
    <row r="61" spans="3:25" ht="15">
      <c r="C61" s="327" t="s">
        <v>126</v>
      </c>
      <c r="O61" s="325" t="s">
        <v>127</v>
      </c>
      <c r="P61" s="329"/>
      <c r="Q61" s="329"/>
      <c r="R61" s="329"/>
      <c r="S61" s="329"/>
      <c r="T61" s="329"/>
    </row>
    <row r="62" spans="3:25">
      <c r="C62" s="327"/>
      <c r="O62" s="327"/>
    </row>
    <row r="63" spans="3:25" ht="15" customHeight="1">
      <c r="C63" s="665"/>
      <c r="D63" s="665"/>
      <c r="E63" s="665"/>
      <c r="F63" s="665"/>
      <c r="G63" s="665"/>
      <c r="H63" s="330"/>
      <c r="I63" s="330"/>
      <c r="J63" s="330"/>
      <c r="K63" s="330"/>
      <c r="L63" s="330"/>
      <c r="M63" s="330"/>
      <c r="N63" s="330"/>
      <c r="O63" s="665"/>
      <c r="P63" s="665"/>
      <c r="Q63" s="665"/>
      <c r="R63" s="665"/>
      <c r="S63" s="665"/>
      <c r="T63" s="330"/>
      <c r="U63" s="330"/>
      <c r="V63" s="330"/>
      <c r="W63" s="330"/>
      <c r="X63" s="330"/>
      <c r="Y63" s="330"/>
    </row>
    <row r="64" spans="3:25">
      <c r="C64" s="665"/>
      <c r="D64" s="665"/>
      <c r="E64" s="665"/>
      <c r="F64" s="665"/>
      <c r="G64" s="665"/>
      <c r="H64" s="330"/>
      <c r="I64" s="330"/>
      <c r="J64" s="330"/>
      <c r="K64" s="330"/>
      <c r="L64" s="330"/>
      <c r="M64" s="330"/>
      <c r="N64" s="330"/>
      <c r="O64" s="665"/>
      <c r="P64" s="665"/>
      <c r="Q64" s="665"/>
      <c r="R64" s="665"/>
      <c r="S64" s="665"/>
      <c r="T64" s="330"/>
      <c r="U64" s="330"/>
      <c r="V64" s="330"/>
      <c r="W64" s="330"/>
      <c r="X64" s="330"/>
      <c r="Y64" s="330"/>
    </row>
    <row r="65" spans="3:19">
      <c r="C65" s="665"/>
      <c r="D65" s="665"/>
      <c r="E65" s="665"/>
      <c r="F65" s="665"/>
      <c r="G65" s="665"/>
      <c r="H65" s="327"/>
      <c r="I65" s="327"/>
      <c r="J65" s="327"/>
      <c r="K65" s="327"/>
      <c r="L65" s="327"/>
      <c r="M65" s="327"/>
      <c r="N65" s="327"/>
      <c r="O65" s="665"/>
      <c r="P65" s="665"/>
      <c r="Q65" s="665"/>
      <c r="R65" s="665"/>
      <c r="S65" s="665"/>
    </row>
    <row r="66" spans="3:19">
      <c r="C66" s="665"/>
      <c r="D66" s="665"/>
      <c r="E66" s="665"/>
      <c r="F66" s="665"/>
      <c r="G66" s="665"/>
      <c r="O66" s="665"/>
      <c r="P66" s="665"/>
      <c r="Q66" s="665"/>
      <c r="R66" s="665"/>
      <c r="S66" s="665"/>
    </row>
    <row r="67" spans="3:19">
      <c r="D67" s="661"/>
      <c r="E67" s="661"/>
      <c r="F67" s="661"/>
      <c r="G67" s="661"/>
      <c r="H67" s="661"/>
      <c r="I67" s="661"/>
      <c r="J67" s="661"/>
      <c r="K67" s="661"/>
      <c r="L67" s="661"/>
      <c r="M67" s="661"/>
    </row>
    <row r="68" spans="3:19">
      <c r="D68" s="661"/>
      <c r="E68" s="661"/>
      <c r="F68" s="661"/>
      <c r="G68" s="661"/>
      <c r="H68" s="661"/>
      <c r="I68" s="661"/>
      <c r="J68" s="661"/>
      <c r="K68" s="661"/>
      <c r="L68" s="661"/>
      <c r="M68" s="661"/>
    </row>
    <row r="69" spans="3:19">
      <c r="D69" s="661"/>
      <c r="E69" s="661"/>
      <c r="F69" s="661"/>
      <c r="G69" s="661"/>
      <c r="H69" s="661"/>
      <c r="I69" s="661"/>
      <c r="J69" s="661"/>
      <c r="K69" s="661"/>
      <c r="L69" s="661"/>
      <c r="M69" s="661"/>
    </row>
    <row r="70" spans="3:19">
      <c r="D70" s="661"/>
      <c r="E70" s="661"/>
      <c r="F70" s="661"/>
      <c r="G70" s="661"/>
      <c r="H70" s="661"/>
      <c r="I70" s="661"/>
      <c r="J70" s="661"/>
      <c r="K70" s="661"/>
      <c r="L70" s="661"/>
      <c r="M70" s="661"/>
    </row>
    <row r="71" spans="3:19">
      <c r="D71" s="661"/>
      <c r="E71" s="661"/>
      <c r="F71" s="661"/>
      <c r="G71" s="661"/>
      <c r="H71" s="661"/>
      <c r="I71" s="661"/>
      <c r="J71" s="661"/>
      <c r="K71" s="661"/>
      <c r="L71" s="661"/>
      <c r="M71" s="661"/>
    </row>
    <row r="72" spans="3:19">
      <c r="D72" s="661"/>
      <c r="E72" s="661"/>
      <c r="F72" s="661"/>
      <c r="G72" s="661"/>
      <c r="H72" s="661"/>
      <c r="I72" s="661"/>
      <c r="J72" s="661"/>
      <c r="K72" s="661"/>
      <c r="L72" s="661"/>
      <c r="M72" s="661"/>
    </row>
    <row r="73" spans="3:19">
      <c r="D73" s="661"/>
      <c r="E73" s="661"/>
      <c r="F73" s="661"/>
      <c r="G73" s="661"/>
      <c r="H73" s="661"/>
      <c r="I73" s="661"/>
      <c r="J73" s="661"/>
      <c r="K73" s="661"/>
      <c r="L73" s="661"/>
      <c r="M73" s="661"/>
    </row>
    <row r="74" spans="3:19">
      <c r="D74" s="661"/>
      <c r="E74" s="661"/>
      <c r="F74" s="661"/>
      <c r="G74" s="661"/>
      <c r="H74" s="661"/>
      <c r="I74" s="661"/>
      <c r="J74" s="661"/>
      <c r="K74" s="661"/>
      <c r="L74" s="661"/>
      <c r="M74" s="661"/>
    </row>
    <row r="75" spans="3:19">
      <c r="D75" s="661"/>
      <c r="E75" s="661"/>
      <c r="F75" s="661"/>
      <c r="G75" s="661"/>
      <c r="H75" s="661"/>
      <c r="I75" s="661"/>
      <c r="J75" s="661"/>
      <c r="K75" s="661"/>
      <c r="L75" s="661"/>
      <c r="M75" s="661"/>
    </row>
    <row r="76" spans="3:19">
      <c r="D76" s="661"/>
      <c r="E76" s="661"/>
      <c r="F76" s="661"/>
      <c r="G76" s="661"/>
      <c r="H76" s="661"/>
      <c r="I76" s="661"/>
      <c r="J76" s="661"/>
      <c r="K76" s="661"/>
      <c r="L76" s="661"/>
      <c r="M76" s="661"/>
    </row>
    <row r="77" spans="3:19">
      <c r="D77" s="661"/>
      <c r="E77" s="661"/>
      <c r="F77" s="661"/>
      <c r="G77" s="661"/>
      <c r="H77" s="661"/>
      <c r="I77" s="661"/>
      <c r="J77" s="661"/>
      <c r="K77" s="661"/>
      <c r="L77" s="661"/>
      <c r="M77" s="661"/>
    </row>
    <row r="78" spans="3:19">
      <c r="D78" s="661"/>
      <c r="E78" s="661"/>
      <c r="F78" s="661"/>
      <c r="G78" s="661"/>
      <c r="H78" s="661"/>
      <c r="I78" s="661"/>
      <c r="J78" s="661"/>
      <c r="K78" s="661"/>
      <c r="L78" s="661"/>
      <c r="M78" s="661"/>
    </row>
    <row r="79" spans="3:19">
      <c r="D79" s="661"/>
      <c r="E79" s="661"/>
      <c r="F79" s="661"/>
      <c r="G79" s="661"/>
      <c r="H79" s="661"/>
      <c r="I79" s="661"/>
      <c r="J79" s="661"/>
      <c r="K79" s="661"/>
      <c r="L79" s="661"/>
      <c r="M79" s="661"/>
    </row>
    <row r="80" spans="3:19">
      <c r="D80" s="661"/>
      <c r="E80" s="661"/>
      <c r="F80" s="661"/>
      <c r="G80" s="661"/>
      <c r="H80" s="661"/>
      <c r="I80" s="661"/>
      <c r="J80" s="661"/>
      <c r="K80" s="661"/>
      <c r="L80" s="661"/>
      <c r="M80" s="661"/>
    </row>
    <row r="81" spans="4:13">
      <c r="D81" s="661"/>
      <c r="E81" s="661"/>
      <c r="F81" s="661"/>
      <c r="G81" s="661"/>
      <c r="H81" s="661"/>
      <c r="I81" s="661"/>
      <c r="J81" s="661"/>
      <c r="K81" s="661"/>
      <c r="L81" s="661"/>
      <c r="M81" s="661"/>
    </row>
    <row r="82" spans="4:13">
      <c r="D82" s="661"/>
      <c r="E82" s="661"/>
      <c r="F82" s="661"/>
      <c r="G82" s="661"/>
      <c r="H82" s="661"/>
      <c r="I82" s="661"/>
      <c r="J82" s="661"/>
      <c r="K82" s="661"/>
      <c r="L82" s="661"/>
      <c r="M82" s="661"/>
    </row>
    <row r="83" spans="4:13">
      <c r="D83" s="661"/>
      <c r="E83" s="661"/>
      <c r="F83" s="661"/>
      <c r="G83" s="661"/>
      <c r="H83" s="661"/>
      <c r="I83" s="661"/>
      <c r="J83" s="661"/>
      <c r="K83" s="661"/>
      <c r="L83" s="661"/>
      <c r="M83" s="661"/>
    </row>
    <row r="84" spans="4:13">
      <c r="D84" s="661"/>
      <c r="E84" s="661"/>
      <c r="F84" s="661"/>
      <c r="G84" s="661"/>
      <c r="H84" s="661"/>
      <c r="I84" s="661"/>
      <c r="J84" s="661"/>
      <c r="K84" s="661"/>
      <c r="L84" s="661"/>
      <c r="M84" s="661"/>
    </row>
    <row r="85" spans="4:13">
      <c r="D85" s="661"/>
      <c r="E85" s="661"/>
      <c r="F85" s="661"/>
      <c r="G85" s="661"/>
      <c r="H85" s="661"/>
      <c r="I85" s="661"/>
      <c r="J85" s="661"/>
      <c r="K85" s="661"/>
      <c r="L85" s="661"/>
      <c r="M85" s="661"/>
    </row>
    <row r="86" spans="4:13">
      <c r="D86" s="661"/>
      <c r="E86" s="661"/>
      <c r="F86" s="661"/>
      <c r="G86" s="661"/>
      <c r="H86" s="661"/>
      <c r="I86" s="661"/>
      <c r="J86" s="661"/>
      <c r="K86" s="661"/>
      <c r="L86" s="661"/>
      <c r="M86" s="661"/>
    </row>
    <row r="87" spans="4:13">
      <c r="D87" s="661"/>
      <c r="E87" s="661"/>
      <c r="F87" s="661"/>
      <c r="G87" s="661"/>
      <c r="H87" s="661"/>
      <c r="I87" s="661"/>
      <c r="J87" s="661"/>
      <c r="K87" s="661"/>
      <c r="L87" s="661"/>
      <c r="M87" s="661"/>
    </row>
    <row r="88" spans="4:13">
      <c r="D88" s="661"/>
      <c r="E88" s="661"/>
      <c r="F88" s="661"/>
      <c r="G88" s="661"/>
      <c r="H88" s="661"/>
      <c r="I88" s="661"/>
      <c r="J88" s="661"/>
      <c r="K88" s="661"/>
      <c r="L88" s="661"/>
      <c r="M88" s="661"/>
    </row>
    <row r="89" spans="4:13">
      <c r="D89" s="661"/>
      <c r="E89" s="661"/>
      <c r="F89" s="661"/>
      <c r="G89" s="661"/>
      <c r="H89" s="661"/>
      <c r="I89" s="661"/>
      <c r="J89" s="661"/>
      <c r="K89" s="661"/>
      <c r="L89" s="661"/>
      <c r="M89" s="661"/>
    </row>
    <row r="90" spans="4:13">
      <c r="D90" s="661"/>
      <c r="E90" s="661"/>
      <c r="F90" s="661"/>
      <c r="G90" s="661"/>
      <c r="H90" s="661"/>
      <c r="I90" s="661"/>
      <c r="J90" s="661"/>
      <c r="K90" s="661"/>
      <c r="L90" s="661"/>
      <c r="M90" s="661"/>
    </row>
    <row r="91" spans="4:13">
      <c r="D91" s="661"/>
      <c r="E91" s="661"/>
      <c r="F91" s="661"/>
      <c r="G91" s="661"/>
      <c r="H91" s="661"/>
      <c r="I91" s="661"/>
      <c r="J91" s="661"/>
      <c r="K91" s="661"/>
      <c r="L91" s="661"/>
      <c r="M91" s="661"/>
    </row>
    <row r="92" spans="4:13">
      <c r="D92" s="661"/>
      <c r="E92" s="661"/>
      <c r="F92" s="661"/>
      <c r="G92" s="661"/>
      <c r="H92" s="661"/>
      <c r="I92" s="661"/>
      <c r="J92" s="661"/>
      <c r="K92" s="661"/>
      <c r="L92" s="661"/>
      <c r="M92" s="661"/>
    </row>
    <row r="93" spans="4:13">
      <c r="D93" s="661"/>
      <c r="E93" s="661"/>
      <c r="F93" s="661"/>
      <c r="G93" s="661"/>
      <c r="H93" s="661"/>
      <c r="I93" s="661"/>
      <c r="J93" s="661"/>
      <c r="K93" s="661"/>
      <c r="L93" s="661"/>
      <c r="M93" s="661"/>
    </row>
    <row r="94" spans="4:13">
      <c r="D94" s="661"/>
      <c r="E94" s="661"/>
      <c r="F94" s="661"/>
      <c r="G94" s="661"/>
      <c r="H94" s="661"/>
      <c r="I94" s="661"/>
      <c r="J94" s="661"/>
      <c r="K94" s="661"/>
      <c r="L94" s="661"/>
      <c r="M94" s="661"/>
    </row>
    <row r="95" spans="4:13">
      <c r="D95" s="661"/>
      <c r="E95" s="661"/>
      <c r="F95" s="661"/>
      <c r="G95" s="661"/>
      <c r="H95" s="661"/>
      <c r="I95" s="661"/>
      <c r="J95" s="661"/>
      <c r="K95" s="661"/>
      <c r="L95" s="661"/>
      <c r="M95" s="661"/>
    </row>
    <row r="96" spans="4:13">
      <c r="D96" s="661"/>
      <c r="E96" s="661"/>
      <c r="F96" s="661"/>
      <c r="G96" s="661"/>
      <c r="H96" s="661"/>
      <c r="I96" s="661"/>
      <c r="J96" s="661"/>
      <c r="K96" s="661"/>
      <c r="L96" s="661"/>
      <c r="M96" s="661"/>
    </row>
    <row r="97" spans="4:13">
      <c r="D97" s="661"/>
      <c r="E97" s="661"/>
      <c r="F97" s="661"/>
      <c r="G97" s="661"/>
      <c r="H97" s="661"/>
      <c r="I97" s="661"/>
      <c r="J97" s="661"/>
      <c r="K97" s="661"/>
      <c r="L97" s="661"/>
      <c r="M97" s="661"/>
    </row>
    <row r="98" spans="4:13">
      <c r="D98" s="661"/>
      <c r="E98" s="661"/>
      <c r="F98" s="661"/>
      <c r="G98" s="661"/>
      <c r="H98" s="661"/>
      <c r="I98" s="661"/>
      <c r="J98" s="661"/>
      <c r="K98" s="661"/>
      <c r="L98" s="661"/>
      <c r="M98" s="661"/>
    </row>
    <row r="99" spans="4:13">
      <c r="D99" s="661"/>
      <c r="E99" s="661"/>
      <c r="F99" s="661"/>
      <c r="G99" s="661"/>
      <c r="H99" s="661"/>
      <c r="I99" s="661"/>
      <c r="J99" s="661"/>
      <c r="K99" s="661"/>
      <c r="L99" s="661"/>
      <c r="M99" s="661"/>
    </row>
    <row r="100" spans="4:13">
      <c r="D100" s="661"/>
      <c r="E100" s="661"/>
      <c r="F100" s="661"/>
      <c r="G100" s="661"/>
      <c r="H100" s="661"/>
      <c r="I100" s="661"/>
      <c r="J100" s="661"/>
      <c r="K100" s="661"/>
      <c r="L100" s="661"/>
      <c r="M100" s="661"/>
    </row>
    <row r="101" spans="4:13">
      <c r="D101" s="661"/>
      <c r="E101" s="661"/>
      <c r="F101" s="661"/>
      <c r="G101" s="661"/>
      <c r="H101" s="661"/>
      <c r="I101" s="661"/>
      <c r="J101" s="661"/>
      <c r="K101" s="661"/>
      <c r="L101" s="661"/>
      <c r="M101" s="661"/>
    </row>
    <row r="102" spans="4:13">
      <c r="D102" s="661"/>
      <c r="E102" s="661"/>
      <c r="F102" s="661"/>
      <c r="G102" s="661"/>
      <c r="H102" s="661"/>
      <c r="I102" s="661"/>
      <c r="J102" s="661"/>
      <c r="K102" s="661"/>
      <c r="L102" s="661"/>
      <c r="M102" s="661"/>
    </row>
    <row r="103" spans="4:13">
      <c r="D103" s="661"/>
      <c r="E103" s="661"/>
      <c r="F103" s="661"/>
      <c r="G103" s="661"/>
      <c r="H103" s="661"/>
      <c r="I103" s="661"/>
      <c r="J103" s="661"/>
      <c r="K103" s="661"/>
      <c r="L103" s="661"/>
      <c r="M103" s="661"/>
    </row>
    <row r="104" spans="4:13">
      <c r="D104" s="661"/>
      <c r="E104" s="661"/>
      <c r="F104" s="661"/>
      <c r="G104" s="661"/>
      <c r="H104" s="661"/>
      <c r="I104" s="661"/>
      <c r="J104" s="661"/>
      <c r="K104" s="661"/>
      <c r="L104" s="661"/>
      <c r="M104" s="661"/>
    </row>
    <row r="105" spans="4:13">
      <c r="D105" s="661"/>
      <c r="E105" s="661"/>
      <c r="F105" s="661"/>
      <c r="G105" s="661"/>
      <c r="H105" s="661"/>
      <c r="I105" s="661"/>
      <c r="J105" s="661"/>
      <c r="K105" s="661"/>
      <c r="L105" s="661"/>
      <c r="M105" s="661"/>
    </row>
    <row r="106" spans="4:13">
      <c r="D106" s="661"/>
      <c r="E106" s="661"/>
      <c r="F106" s="661"/>
      <c r="G106" s="661"/>
      <c r="H106" s="661"/>
      <c r="I106" s="661"/>
      <c r="J106" s="661"/>
      <c r="K106" s="661"/>
      <c r="L106" s="661"/>
      <c r="M106" s="661"/>
    </row>
    <row r="107" spans="4:13">
      <c r="D107" s="661"/>
      <c r="E107" s="661"/>
      <c r="F107" s="661"/>
      <c r="G107" s="661"/>
      <c r="H107" s="661"/>
      <c r="I107" s="661"/>
      <c r="J107" s="661"/>
      <c r="K107" s="661"/>
      <c r="L107" s="661"/>
      <c r="M107" s="661"/>
    </row>
    <row r="108" spans="4:13">
      <c r="D108" s="661"/>
      <c r="E108" s="661"/>
      <c r="F108" s="661"/>
      <c r="G108" s="661"/>
      <c r="H108" s="661"/>
      <c r="I108" s="661"/>
      <c r="J108" s="661"/>
      <c r="K108" s="661"/>
      <c r="L108" s="661"/>
      <c r="M108" s="661"/>
    </row>
    <row r="109" spans="4:13">
      <c r="D109" s="661"/>
      <c r="E109" s="661"/>
      <c r="F109" s="661"/>
      <c r="G109" s="661"/>
      <c r="H109" s="661"/>
      <c r="I109" s="661"/>
      <c r="J109" s="661"/>
      <c r="K109" s="661"/>
      <c r="L109" s="661"/>
      <c r="M109" s="661"/>
    </row>
    <row r="110" spans="4:13">
      <c r="D110" s="661"/>
      <c r="E110" s="661"/>
      <c r="F110" s="661"/>
      <c r="G110" s="661"/>
      <c r="H110" s="661"/>
      <c r="I110" s="661"/>
      <c r="J110" s="661"/>
      <c r="K110" s="661"/>
      <c r="L110" s="661"/>
      <c r="M110" s="661"/>
    </row>
    <row r="111" spans="4:13">
      <c r="D111" s="661"/>
      <c r="E111" s="661"/>
      <c r="F111" s="661"/>
      <c r="G111" s="661"/>
      <c r="H111" s="661"/>
      <c r="I111" s="661"/>
      <c r="J111" s="661"/>
      <c r="K111" s="661"/>
      <c r="L111" s="661"/>
      <c r="M111" s="661"/>
    </row>
    <row r="112" spans="4:13">
      <c r="D112" s="661"/>
      <c r="E112" s="661"/>
      <c r="F112" s="661"/>
      <c r="G112" s="661"/>
      <c r="H112" s="661"/>
      <c r="I112" s="661"/>
      <c r="J112" s="661"/>
      <c r="K112" s="661"/>
      <c r="L112" s="661"/>
      <c r="M112" s="661"/>
    </row>
    <row r="113" spans="4:13">
      <c r="D113" s="661"/>
      <c r="E113" s="661"/>
      <c r="F113" s="661"/>
      <c r="G113" s="661"/>
      <c r="H113" s="661"/>
      <c r="I113" s="661"/>
      <c r="J113" s="661"/>
      <c r="K113" s="661"/>
      <c r="L113" s="661"/>
      <c r="M113" s="661"/>
    </row>
    <row r="114" spans="4:13">
      <c r="D114" s="661"/>
      <c r="E114" s="661"/>
      <c r="F114" s="661"/>
      <c r="G114" s="661"/>
      <c r="H114" s="661"/>
      <c r="I114" s="661"/>
      <c r="J114" s="661"/>
      <c r="K114" s="661"/>
      <c r="L114" s="661"/>
      <c r="M114" s="661"/>
    </row>
    <row r="115" spans="4:13">
      <c r="D115" s="661"/>
      <c r="E115" s="661"/>
      <c r="F115" s="661"/>
      <c r="G115" s="661"/>
      <c r="H115" s="661"/>
      <c r="I115" s="661"/>
      <c r="J115" s="661"/>
      <c r="K115" s="661"/>
      <c r="L115" s="661"/>
      <c r="M115" s="661"/>
    </row>
    <row r="116" spans="4:13">
      <c r="D116" s="661"/>
      <c r="E116" s="661"/>
      <c r="F116" s="661"/>
      <c r="G116" s="661"/>
      <c r="H116" s="661"/>
      <c r="I116" s="661"/>
      <c r="J116" s="661"/>
      <c r="K116" s="661"/>
      <c r="L116" s="661"/>
      <c r="M116" s="661"/>
    </row>
    <row r="117" spans="4:13">
      <c r="D117" s="661"/>
      <c r="E117" s="661"/>
      <c r="F117" s="661"/>
      <c r="G117" s="661"/>
      <c r="H117" s="661"/>
      <c r="I117" s="661"/>
      <c r="J117" s="661"/>
      <c r="K117" s="661"/>
      <c r="L117" s="661"/>
      <c r="M117" s="661"/>
    </row>
    <row r="118" spans="4:13">
      <c r="D118" s="661"/>
      <c r="E118" s="661"/>
      <c r="F118" s="661"/>
      <c r="G118" s="661"/>
      <c r="H118" s="661"/>
      <c r="I118" s="661"/>
      <c r="J118" s="661"/>
      <c r="K118" s="661"/>
      <c r="L118" s="661"/>
      <c r="M118" s="661"/>
    </row>
  </sheetData>
  <customSheetViews>
    <customSheetView guid="{C49A8C82-1AC5-4974-9B9F-02362D6E4669}" showGridLines="0" hiddenColumns="1" topLeftCell="A55">
      <selection activeCell="P67" sqref="P67"/>
      <pageMargins left="0" right="0" top="0" bottom="0" header="0" footer="0"/>
      <pageSetup paperSize="9" orientation="portrait" r:id="rId1"/>
    </customSheetView>
    <customSheetView guid="{87D6620E-C4DF-42B2-AEF1-4C176B3EDD78}" showGridLines="0" hiddenColumns="1" topLeftCell="A82">
      <selection activeCell="K109" sqref="K109"/>
      <pageMargins left="0" right="0" top="0" bottom="0" header="0" footer="0"/>
      <pageSetup paperSize="9" orientation="portrait" r:id="rId2"/>
    </customSheetView>
    <customSheetView guid="{1E6349FB-6127-4916-B1C9-00A76D39C8B3}" showGridLines="0" hiddenColumns="1" topLeftCell="A82">
      <selection activeCell="B37" sqref="B6:L37"/>
      <pageMargins left="0" right="0" top="0" bottom="0" header="0" footer="0"/>
      <pageSetup paperSize="9" orientation="portrait" r:id="rId3"/>
    </customSheetView>
    <customSheetView guid="{89A93467-8A8A-4CB6-BAAC-1590A714D7E3}" showGridLines="0" hiddenColumns="1" topLeftCell="A50">
      <selection activeCell="B37" sqref="B7:B37"/>
      <pageMargins left="0" right="0" top="0" bottom="0" header="0" footer="0"/>
      <pageSetup paperSize="9" orientation="portrait" r:id="rId4"/>
    </customSheetView>
  </customSheetViews>
  <mergeCells count="4">
    <mergeCell ref="C63:G64"/>
    <mergeCell ref="O63:S64"/>
    <mergeCell ref="O65:S66"/>
    <mergeCell ref="C65:G66"/>
  </mergeCells>
  <phoneticPr fontId="72" type="noConversion"/>
  <hyperlinks>
    <hyperlink ref="B2" location="Summary!A1" display="Summary" xr:uid="{00000000-0004-0000-0200-000000000000}"/>
  </hyperlinks>
  <pageMargins left="0.511811024" right="0.511811024" top="0.78740157499999996" bottom="0.78740157499999996" header="0.31496062000000002" footer="0.31496062000000002"/>
  <pageSetup paperSize="8" scale="79" orientation="landscape" r:id="rId5"/>
  <customProperties>
    <customPr name="_pios_id" r:id="rId6"/>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A8186-2F1E-4A95-8669-4143624E6F76}">
  <sheetPr>
    <tabColor rgb="FF92D050"/>
  </sheetPr>
  <dimension ref="B2:U114"/>
  <sheetViews>
    <sheetView showGridLines="0" zoomScale="72" zoomScaleNormal="40" workbookViewId="0">
      <selection activeCell="F40" sqref="F40"/>
    </sheetView>
  </sheetViews>
  <sheetFormatPr defaultRowHeight="15"/>
  <cols>
    <col min="1" max="1" width="10.42578125" customWidth="1"/>
    <col min="2" max="2" width="22.140625" customWidth="1"/>
    <col min="3" max="3" width="11.28515625" customWidth="1"/>
    <col min="4" max="4" width="18" customWidth="1"/>
    <col min="5" max="5" width="19.5703125" customWidth="1"/>
    <col min="6" max="6" width="14" bestFit="1" customWidth="1"/>
    <col min="7" max="7" width="29.5703125" bestFit="1" customWidth="1"/>
    <col min="8" max="8" width="21.42578125" customWidth="1"/>
    <col min="9" max="9" width="19.85546875" bestFit="1" customWidth="1"/>
    <col min="11" max="11" width="12.140625" customWidth="1"/>
    <col min="14" max="14" width="17.7109375" customWidth="1"/>
    <col min="15" max="15" width="14.140625" customWidth="1"/>
    <col min="16" max="16" width="21" customWidth="1"/>
    <col min="17" max="17" width="18.7109375" customWidth="1"/>
    <col min="18" max="18" width="18.5703125" customWidth="1"/>
    <col min="19" max="19" width="23.85546875" customWidth="1"/>
    <col min="20" max="20" width="26.85546875" customWidth="1"/>
    <col min="21" max="21" width="20.28515625" customWidth="1"/>
    <col min="22" max="24" width="12" customWidth="1"/>
  </cols>
  <sheetData>
    <row r="2" spans="2:21">
      <c r="B2" s="427" t="s">
        <v>42</v>
      </c>
    </row>
    <row r="4" spans="2:21">
      <c r="B4" s="7" t="s">
        <v>43</v>
      </c>
      <c r="N4" s="7" t="s">
        <v>44</v>
      </c>
    </row>
    <row r="5" spans="2:21">
      <c r="B5" s="390"/>
      <c r="C5" s="390"/>
      <c r="N5" s="390"/>
      <c r="O5" s="390"/>
    </row>
    <row r="6" spans="2:21" ht="15.75">
      <c r="B6" s="670" t="s">
        <v>128</v>
      </c>
      <c r="C6" s="671"/>
      <c r="D6" s="672" t="s">
        <v>129</v>
      </c>
      <c r="E6" s="673"/>
      <c r="F6" s="673"/>
      <c r="G6" s="673"/>
      <c r="H6" s="673"/>
      <c r="I6" s="673"/>
      <c r="K6" s="403"/>
      <c r="N6" s="670" t="s">
        <v>128</v>
      </c>
      <c r="O6" s="671"/>
      <c r="P6" s="672" t="s">
        <v>130</v>
      </c>
      <c r="Q6" s="673"/>
      <c r="R6" s="673"/>
      <c r="S6" s="673"/>
      <c r="T6" s="673"/>
      <c r="U6" s="673"/>
    </row>
    <row r="7" spans="2:21">
      <c r="B7" s="670"/>
      <c r="C7" s="671"/>
      <c r="D7" s="674" t="s">
        <v>131</v>
      </c>
      <c r="E7" s="675"/>
      <c r="F7" s="676"/>
      <c r="G7" s="675" t="s">
        <v>132</v>
      </c>
      <c r="H7" s="675"/>
      <c r="I7" s="675"/>
      <c r="K7" s="404"/>
      <c r="N7" s="670"/>
      <c r="O7" s="671"/>
      <c r="P7" s="674" t="s">
        <v>131</v>
      </c>
      <c r="Q7" s="675"/>
      <c r="R7" s="676"/>
      <c r="S7" s="675" t="s">
        <v>133</v>
      </c>
      <c r="T7" s="675"/>
      <c r="U7" s="675"/>
    </row>
    <row r="8" spans="2:21" ht="30">
      <c r="B8" s="392" t="s">
        <v>66</v>
      </c>
      <c r="C8" s="393">
        <v>7.0261834924898001E-2</v>
      </c>
      <c r="D8" s="394" t="s">
        <v>134</v>
      </c>
      <c r="E8" s="395" t="s">
        <v>135</v>
      </c>
      <c r="F8" s="395" t="s">
        <v>136</v>
      </c>
      <c r="G8" s="395" t="s">
        <v>137</v>
      </c>
      <c r="H8" s="395" t="s">
        <v>138</v>
      </c>
      <c r="I8" s="395" t="s">
        <v>139</v>
      </c>
      <c r="K8" s="404"/>
      <c r="N8" s="392" t="s">
        <v>140</v>
      </c>
      <c r="O8" s="393">
        <v>7.0261834924898015E-2</v>
      </c>
      <c r="P8" s="394" t="s">
        <v>141</v>
      </c>
      <c r="Q8" s="395" t="s">
        <v>142</v>
      </c>
      <c r="R8" s="395" t="s">
        <v>136</v>
      </c>
      <c r="S8" s="395" t="s">
        <v>143</v>
      </c>
      <c r="T8" s="395" t="s">
        <v>144</v>
      </c>
      <c r="U8" s="395" t="s">
        <v>145</v>
      </c>
    </row>
    <row r="9" spans="2:21">
      <c r="B9" s="666" t="s">
        <v>146</v>
      </c>
      <c r="C9" s="667"/>
      <c r="D9" s="391">
        <v>549715.32299999997</v>
      </c>
      <c r="E9" s="391">
        <v>0</v>
      </c>
      <c r="F9" s="391">
        <v>549715.32299999997</v>
      </c>
      <c r="G9" s="391">
        <v>-9587.9750000000004</v>
      </c>
      <c r="H9" s="391">
        <v>-34146.853999999999</v>
      </c>
      <c r="I9" s="391">
        <v>-92.781000000000006</v>
      </c>
      <c r="K9" s="404"/>
      <c r="N9" s="666" t="s">
        <v>146</v>
      </c>
      <c r="O9" s="667"/>
      <c r="P9" s="391">
        <f>D9</f>
        <v>549715.32299999997</v>
      </c>
      <c r="Q9" s="391">
        <f t="shared" ref="Q9:U24" si="0">E9</f>
        <v>0</v>
      </c>
      <c r="R9" s="391">
        <f t="shared" si="0"/>
        <v>549715.32299999997</v>
      </c>
      <c r="S9" s="391">
        <f t="shared" si="0"/>
        <v>-9587.9750000000004</v>
      </c>
      <c r="T9" s="391">
        <f t="shared" si="0"/>
        <v>-34146.853999999999</v>
      </c>
      <c r="U9" s="391">
        <f t="shared" si="0"/>
        <v>-92.781000000000006</v>
      </c>
    </row>
    <row r="10" spans="2:21">
      <c r="B10" s="668" t="s">
        <v>147</v>
      </c>
      <c r="C10" s="669"/>
      <c r="D10" s="396">
        <v>521622.54300000001</v>
      </c>
      <c r="E10" s="396">
        <v>0</v>
      </c>
      <c r="F10" s="396">
        <v>521622.54300000001</v>
      </c>
      <c r="G10" s="396">
        <v>-25134.02</v>
      </c>
      <c r="H10" s="396">
        <v>-2159.009</v>
      </c>
      <c r="I10" s="396">
        <v>0</v>
      </c>
      <c r="K10" s="404"/>
      <c r="N10" s="668" t="s">
        <v>147</v>
      </c>
      <c r="O10" s="669"/>
      <c r="P10" s="396">
        <f t="shared" ref="P10:P56" si="1">D10</f>
        <v>521622.54300000001</v>
      </c>
      <c r="Q10" s="396">
        <f t="shared" si="0"/>
        <v>0</v>
      </c>
      <c r="R10" s="396">
        <f t="shared" si="0"/>
        <v>521622.54300000001</v>
      </c>
      <c r="S10" s="396">
        <f t="shared" si="0"/>
        <v>-25134.02</v>
      </c>
      <c r="T10" s="396">
        <f t="shared" si="0"/>
        <v>-2159.009</v>
      </c>
      <c r="U10" s="396">
        <f t="shared" si="0"/>
        <v>0</v>
      </c>
    </row>
    <row r="11" spans="2:21">
      <c r="B11" s="677" t="s">
        <v>70</v>
      </c>
      <c r="C11" s="678"/>
      <c r="D11" s="391">
        <v>35120.762000000002</v>
      </c>
      <c r="E11" s="391">
        <v>0</v>
      </c>
      <c r="F11" s="391">
        <v>35120.762000000002</v>
      </c>
      <c r="G11" s="391">
        <v>502.505</v>
      </c>
      <c r="H11" s="391">
        <v>490.51400000000001</v>
      </c>
      <c r="I11" s="391">
        <v>0</v>
      </c>
      <c r="N11" s="677" t="s">
        <v>70</v>
      </c>
      <c r="O11" s="678"/>
      <c r="P11" s="391">
        <f t="shared" si="1"/>
        <v>35120.762000000002</v>
      </c>
      <c r="Q11" s="391">
        <f t="shared" si="0"/>
        <v>0</v>
      </c>
      <c r="R11" s="391">
        <f t="shared" si="0"/>
        <v>35120.762000000002</v>
      </c>
      <c r="S11" s="391">
        <f t="shared" si="0"/>
        <v>502.505</v>
      </c>
      <c r="T11" s="391">
        <f t="shared" si="0"/>
        <v>490.51400000000001</v>
      </c>
      <c r="U11" s="391">
        <f t="shared" si="0"/>
        <v>0</v>
      </c>
    </row>
    <row r="12" spans="2:21">
      <c r="B12" s="668" t="s">
        <v>71</v>
      </c>
      <c r="C12" s="669"/>
      <c r="D12" s="396">
        <v>9137.7150000000001</v>
      </c>
      <c r="E12" s="396">
        <v>0</v>
      </c>
      <c r="F12" s="396">
        <v>9137.7150000000001</v>
      </c>
      <c r="G12" s="396">
        <v>-334.20800000000003</v>
      </c>
      <c r="H12" s="396">
        <v>0</v>
      </c>
      <c r="I12" s="396">
        <v>0</v>
      </c>
      <c r="K12" s="404"/>
      <c r="N12" s="668" t="s">
        <v>71</v>
      </c>
      <c r="O12" s="669"/>
      <c r="P12" s="396">
        <f t="shared" si="1"/>
        <v>9137.7150000000001</v>
      </c>
      <c r="Q12" s="396">
        <f t="shared" si="0"/>
        <v>0</v>
      </c>
      <c r="R12" s="396">
        <f t="shared" si="0"/>
        <v>9137.7150000000001</v>
      </c>
      <c r="S12" s="396">
        <f t="shared" si="0"/>
        <v>-334.20800000000003</v>
      </c>
      <c r="T12" s="396">
        <f t="shared" si="0"/>
        <v>0</v>
      </c>
      <c r="U12" s="396">
        <f t="shared" si="0"/>
        <v>0</v>
      </c>
    </row>
    <row r="13" spans="2:21">
      <c r="B13" s="677" t="s">
        <v>148</v>
      </c>
      <c r="C13" s="678"/>
      <c r="D13" s="391">
        <v>28519.662</v>
      </c>
      <c r="E13" s="391">
        <v>0</v>
      </c>
      <c r="F13" s="391">
        <v>28519.662</v>
      </c>
      <c r="G13" s="391">
        <v>-689.46100000000001</v>
      </c>
      <c r="H13" s="391">
        <v>0</v>
      </c>
      <c r="I13" s="391">
        <v>0</v>
      </c>
      <c r="K13" s="405"/>
      <c r="N13" s="677" t="s">
        <v>148</v>
      </c>
      <c r="O13" s="678"/>
      <c r="P13" s="391">
        <f t="shared" si="1"/>
        <v>28519.662</v>
      </c>
      <c r="Q13" s="391">
        <f t="shared" si="0"/>
        <v>0</v>
      </c>
      <c r="R13" s="391">
        <f t="shared" si="0"/>
        <v>28519.662</v>
      </c>
      <c r="S13" s="391">
        <f t="shared" si="0"/>
        <v>-689.46100000000001</v>
      </c>
      <c r="T13" s="391">
        <f t="shared" si="0"/>
        <v>0</v>
      </c>
      <c r="U13" s="391">
        <f t="shared" si="0"/>
        <v>0</v>
      </c>
    </row>
    <row r="14" spans="2:21" ht="15.75">
      <c r="B14" s="668" t="s">
        <v>1208</v>
      </c>
      <c r="C14" s="669"/>
      <c r="D14" s="396">
        <v>40450.99</v>
      </c>
      <c r="E14" s="396">
        <v>0</v>
      </c>
      <c r="F14" s="396">
        <v>40450.99</v>
      </c>
      <c r="G14" s="396">
        <v>-2239.9769999999999</v>
      </c>
      <c r="H14" s="396">
        <v>0</v>
      </c>
      <c r="I14" s="396">
        <v>4390.6610000000001</v>
      </c>
      <c r="K14" s="403"/>
      <c r="N14" s="668" t="s">
        <v>1208</v>
      </c>
      <c r="O14" s="669"/>
      <c r="P14" s="396">
        <f t="shared" si="1"/>
        <v>40450.99</v>
      </c>
      <c r="Q14" s="396">
        <f t="shared" si="0"/>
        <v>0</v>
      </c>
      <c r="R14" s="396">
        <f t="shared" si="0"/>
        <v>40450.99</v>
      </c>
      <c r="S14" s="396">
        <f t="shared" si="0"/>
        <v>-2239.9769999999999</v>
      </c>
      <c r="T14" s="396">
        <f t="shared" si="0"/>
        <v>0</v>
      </c>
      <c r="U14" s="396">
        <f t="shared" si="0"/>
        <v>4390.6610000000001</v>
      </c>
    </row>
    <row r="15" spans="2:21">
      <c r="B15" s="677" t="s">
        <v>74</v>
      </c>
      <c r="C15" s="678"/>
      <c r="D15" s="391">
        <v>162887.467</v>
      </c>
      <c r="E15" s="391">
        <v>0</v>
      </c>
      <c r="F15" s="391">
        <v>162887.467</v>
      </c>
      <c r="G15" s="391">
        <v>-5144.6490000000003</v>
      </c>
      <c r="H15" s="391">
        <v>66.558000000000007</v>
      </c>
      <c r="I15" s="391">
        <v>112.611</v>
      </c>
      <c r="K15" s="404"/>
      <c r="N15" s="677" t="s">
        <v>74</v>
      </c>
      <c r="O15" s="678"/>
      <c r="P15" s="391">
        <f t="shared" si="1"/>
        <v>162887.467</v>
      </c>
      <c r="Q15" s="391">
        <f t="shared" si="0"/>
        <v>0</v>
      </c>
      <c r="R15" s="391">
        <f t="shared" si="0"/>
        <v>162887.467</v>
      </c>
      <c r="S15" s="391">
        <f t="shared" si="0"/>
        <v>-5144.6490000000003</v>
      </c>
      <c r="T15" s="391">
        <f t="shared" si="0"/>
        <v>66.558000000000007</v>
      </c>
      <c r="U15" s="391">
        <f t="shared" si="0"/>
        <v>112.611</v>
      </c>
    </row>
    <row r="16" spans="2:21">
      <c r="B16" s="668" t="s">
        <v>75</v>
      </c>
      <c r="C16" s="669"/>
      <c r="D16" s="396">
        <v>142306.54800000001</v>
      </c>
      <c r="E16" s="396">
        <v>0</v>
      </c>
      <c r="F16" s="396">
        <v>142306.54800000001</v>
      </c>
      <c r="G16" s="396">
        <v>-5164.8559999999998</v>
      </c>
      <c r="H16" s="396">
        <v>-182.10400000000001</v>
      </c>
      <c r="I16" s="396">
        <v>0</v>
      </c>
      <c r="K16" s="404"/>
      <c r="N16" s="668" t="s">
        <v>75</v>
      </c>
      <c r="O16" s="669"/>
      <c r="P16" s="396">
        <f t="shared" si="1"/>
        <v>142306.54800000001</v>
      </c>
      <c r="Q16" s="396">
        <f t="shared" si="0"/>
        <v>0</v>
      </c>
      <c r="R16" s="396">
        <f t="shared" si="0"/>
        <v>142306.54800000001</v>
      </c>
      <c r="S16" s="396">
        <f t="shared" si="0"/>
        <v>-5164.8559999999998</v>
      </c>
      <c r="T16" s="396">
        <f t="shared" si="0"/>
        <v>-182.10400000000001</v>
      </c>
      <c r="U16" s="396">
        <f t="shared" si="0"/>
        <v>0</v>
      </c>
    </row>
    <row r="17" spans="2:21">
      <c r="B17" s="677" t="s">
        <v>149</v>
      </c>
      <c r="C17" s="678"/>
      <c r="D17" s="391">
        <v>79252.33</v>
      </c>
      <c r="E17" s="391">
        <v>0</v>
      </c>
      <c r="F17" s="391">
        <v>79252.33</v>
      </c>
      <c r="G17" s="391">
        <v>-2938.2660000000001</v>
      </c>
      <c r="H17" s="391">
        <v>-44.545000000000002</v>
      </c>
      <c r="I17" s="391">
        <v>0</v>
      </c>
      <c r="K17" s="404"/>
      <c r="N17" s="677" t="s">
        <v>149</v>
      </c>
      <c r="O17" s="678"/>
      <c r="P17" s="391">
        <f t="shared" si="1"/>
        <v>79252.33</v>
      </c>
      <c r="Q17" s="391">
        <f t="shared" si="0"/>
        <v>0</v>
      </c>
      <c r="R17" s="391">
        <f t="shared" si="0"/>
        <v>79252.33</v>
      </c>
      <c r="S17" s="391">
        <f t="shared" si="0"/>
        <v>-2938.2660000000001</v>
      </c>
      <c r="T17" s="391">
        <f t="shared" si="0"/>
        <v>-44.545000000000002</v>
      </c>
      <c r="U17" s="391">
        <f t="shared" si="0"/>
        <v>0</v>
      </c>
    </row>
    <row r="18" spans="2:21">
      <c r="B18" s="668" t="s">
        <v>1209</v>
      </c>
      <c r="C18" s="669"/>
      <c r="D18" s="396">
        <v>137810.91800000001</v>
      </c>
      <c r="E18" s="396">
        <v>18677.085999999999</v>
      </c>
      <c r="F18" s="396">
        <v>156488.00399999999</v>
      </c>
      <c r="G18" s="396">
        <v>-4879.5469999999996</v>
      </c>
      <c r="H18" s="396">
        <v>110.033</v>
      </c>
      <c r="I18" s="396">
        <v>0</v>
      </c>
      <c r="K18" s="404"/>
      <c r="N18" s="668" t="s">
        <v>1209</v>
      </c>
      <c r="O18" s="669"/>
      <c r="P18" s="396">
        <f t="shared" si="1"/>
        <v>137810.91800000001</v>
      </c>
      <c r="Q18" s="396">
        <f t="shared" si="0"/>
        <v>18677.085999999999</v>
      </c>
      <c r="R18" s="396">
        <f t="shared" si="0"/>
        <v>156488.00399999999</v>
      </c>
      <c r="S18" s="396">
        <f t="shared" si="0"/>
        <v>-4879.5469999999996</v>
      </c>
      <c r="T18" s="396">
        <f t="shared" si="0"/>
        <v>110.033</v>
      </c>
      <c r="U18" s="396">
        <f t="shared" si="0"/>
        <v>0</v>
      </c>
    </row>
    <row r="19" spans="2:21">
      <c r="B19" s="677" t="s">
        <v>78</v>
      </c>
      <c r="C19" s="678"/>
      <c r="D19" s="391">
        <v>215866.82399999999</v>
      </c>
      <c r="E19" s="391">
        <v>0</v>
      </c>
      <c r="F19" s="391">
        <v>215866.82399999999</v>
      </c>
      <c r="G19" s="391">
        <v>-7899.7190000000001</v>
      </c>
      <c r="H19" s="391">
        <v>99.643000000000001</v>
      </c>
      <c r="I19" s="391">
        <v>0</v>
      </c>
      <c r="K19" s="404"/>
      <c r="N19" s="677" t="s">
        <v>78</v>
      </c>
      <c r="O19" s="678"/>
      <c r="P19" s="391">
        <f t="shared" si="1"/>
        <v>215866.82399999999</v>
      </c>
      <c r="Q19" s="391">
        <f t="shared" si="0"/>
        <v>0</v>
      </c>
      <c r="R19" s="391">
        <f t="shared" si="0"/>
        <v>215866.82399999999</v>
      </c>
      <c r="S19" s="391">
        <f t="shared" si="0"/>
        <v>-7899.7190000000001</v>
      </c>
      <c r="T19" s="391">
        <f t="shared" si="0"/>
        <v>99.643000000000001</v>
      </c>
      <c r="U19" s="391">
        <f t="shared" si="0"/>
        <v>0</v>
      </c>
    </row>
    <row r="20" spans="2:21" ht="15.75">
      <c r="B20" s="668" t="s">
        <v>1210</v>
      </c>
      <c r="C20" s="669"/>
      <c r="D20" s="396">
        <v>202217.71900000001</v>
      </c>
      <c r="E20" s="396">
        <v>23986.581999999999</v>
      </c>
      <c r="F20" s="396">
        <v>226204.302</v>
      </c>
      <c r="G20" s="396">
        <v>-7363.91</v>
      </c>
      <c r="H20" s="396">
        <v>36.814999999999998</v>
      </c>
      <c r="I20" s="396">
        <v>0</v>
      </c>
      <c r="K20" s="404"/>
      <c r="N20" s="668" t="s">
        <v>1210</v>
      </c>
      <c r="O20" s="669"/>
      <c r="P20" s="396">
        <f t="shared" si="1"/>
        <v>202217.71900000001</v>
      </c>
      <c r="Q20" s="396">
        <f t="shared" si="0"/>
        <v>23986.581999999999</v>
      </c>
      <c r="R20" s="396">
        <f t="shared" si="0"/>
        <v>226204.302</v>
      </c>
      <c r="S20" s="396">
        <f t="shared" si="0"/>
        <v>-7363.91</v>
      </c>
      <c r="T20" s="396">
        <f t="shared" si="0"/>
        <v>36.814999999999998</v>
      </c>
      <c r="U20" s="396">
        <f t="shared" si="0"/>
        <v>0</v>
      </c>
    </row>
    <row r="21" spans="2:21" ht="15.75">
      <c r="B21" s="677" t="s">
        <v>1211</v>
      </c>
      <c r="C21" s="678"/>
      <c r="D21" s="391">
        <v>45432.786999999997</v>
      </c>
      <c r="E21" s="391">
        <v>0</v>
      </c>
      <c r="F21" s="391">
        <v>45432.786999999997</v>
      </c>
      <c r="G21" s="391">
        <v>-1679.6310000000001</v>
      </c>
      <c r="H21" s="391">
        <v>3.9E-2</v>
      </c>
      <c r="I21" s="391">
        <v>0</v>
      </c>
      <c r="K21" s="404"/>
      <c r="N21" s="677" t="s">
        <v>1211</v>
      </c>
      <c r="O21" s="678"/>
      <c r="P21" s="391">
        <f t="shared" si="1"/>
        <v>45432.786999999997</v>
      </c>
      <c r="Q21" s="391">
        <f t="shared" si="0"/>
        <v>0</v>
      </c>
      <c r="R21" s="391">
        <f t="shared" si="0"/>
        <v>45432.786999999997</v>
      </c>
      <c r="S21" s="391">
        <f t="shared" si="0"/>
        <v>-1679.6310000000001</v>
      </c>
      <c r="T21" s="391">
        <f t="shared" si="0"/>
        <v>3.9E-2</v>
      </c>
      <c r="U21" s="391">
        <f t="shared" si="0"/>
        <v>0</v>
      </c>
    </row>
    <row r="22" spans="2:21" ht="15.75">
      <c r="B22" s="668" t="s">
        <v>1212</v>
      </c>
      <c r="C22" s="669"/>
      <c r="D22" s="396">
        <v>104027.686</v>
      </c>
      <c r="E22" s="396">
        <v>10408.481</v>
      </c>
      <c r="F22" s="396">
        <v>114436.16800000001</v>
      </c>
      <c r="G22" s="396">
        <v>-3774.6039999999998</v>
      </c>
      <c r="H22" s="396">
        <v>-4.5090000000000003</v>
      </c>
      <c r="I22" s="396">
        <v>0</v>
      </c>
      <c r="K22" s="404"/>
      <c r="N22" s="668" t="s">
        <v>1212</v>
      </c>
      <c r="O22" s="669"/>
      <c r="P22" s="396">
        <f t="shared" si="1"/>
        <v>104027.686</v>
      </c>
      <c r="Q22" s="396">
        <f t="shared" si="0"/>
        <v>10408.481</v>
      </c>
      <c r="R22" s="396">
        <f t="shared" si="0"/>
        <v>114436.16800000001</v>
      </c>
      <c r="S22" s="396">
        <f t="shared" si="0"/>
        <v>-3774.6039999999998</v>
      </c>
      <c r="T22" s="396">
        <f t="shared" si="0"/>
        <v>-4.5090000000000003</v>
      </c>
      <c r="U22" s="396">
        <f t="shared" si="0"/>
        <v>0</v>
      </c>
    </row>
    <row r="23" spans="2:21" ht="15.75">
      <c r="B23" s="677" t="s">
        <v>1213</v>
      </c>
      <c r="C23" s="678"/>
      <c r="D23" s="391">
        <v>16774.847000000002</v>
      </c>
      <c r="E23" s="391">
        <v>0</v>
      </c>
      <c r="F23" s="391">
        <v>16774.847000000002</v>
      </c>
      <c r="G23" s="391">
        <v>-614.255</v>
      </c>
      <c r="H23" s="391">
        <v>0</v>
      </c>
      <c r="I23" s="391">
        <v>0</v>
      </c>
      <c r="K23" s="404"/>
      <c r="N23" s="677" t="s">
        <v>1213</v>
      </c>
      <c r="O23" s="678"/>
      <c r="P23" s="391">
        <f t="shared" si="1"/>
        <v>16774.847000000002</v>
      </c>
      <c r="Q23" s="391">
        <f t="shared" si="0"/>
        <v>0</v>
      </c>
      <c r="R23" s="391">
        <f t="shared" si="0"/>
        <v>16774.847000000002</v>
      </c>
      <c r="S23" s="391">
        <f t="shared" si="0"/>
        <v>-614.255</v>
      </c>
      <c r="T23" s="391">
        <f t="shared" si="0"/>
        <v>0</v>
      </c>
      <c r="U23" s="391">
        <f t="shared" si="0"/>
        <v>0</v>
      </c>
    </row>
    <row r="24" spans="2:21" ht="15.75">
      <c r="B24" s="668" t="s">
        <v>1214</v>
      </c>
      <c r="C24" s="669"/>
      <c r="D24" s="396">
        <v>23803.404999999999</v>
      </c>
      <c r="E24" s="396">
        <v>0</v>
      </c>
      <c r="F24" s="396">
        <v>23803.404999999999</v>
      </c>
      <c r="G24" s="396">
        <v>-857.13499999999999</v>
      </c>
      <c r="H24" s="396">
        <v>0</v>
      </c>
      <c r="I24" s="396">
        <v>0</v>
      </c>
      <c r="K24" s="404"/>
      <c r="N24" s="668" t="s">
        <v>1214</v>
      </c>
      <c r="O24" s="669"/>
      <c r="P24" s="396">
        <f t="shared" si="1"/>
        <v>23803.404999999999</v>
      </c>
      <c r="Q24" s="396">
        <f t="shared" si="0"/>
        <v>0</v>
      </c>
      <c r="R24" s="396">
        <f t="shared" si="0"/>
        <v>23803.404999999999</v>
      </c>
      <c r="S24" s="396">
        <f t="shared" si="0"/>
        <v>-857.13499999999999</v>
      </c>
      <c r="T24" s="396">
        <f t="shared" si="0"/>
        <v>0</v>
      </c>
      <c r="U24" s="396">
        <f t="shared" si="0"/>
        <v>0</v>
      </c>
    </row>
    <row r="25" spans="2:21" ht="15.75">
      <c r="B25" s="677" t="s">
        <v>1215</v>
      </c>
      <c r="C25" s="678"/>
      <c r="D25" s="391">
        <v>9848.8189999999995</v>
      </c>
      <c r="E25" s="391">
        <v>0</v>
      </c>
      <c r="F25" s="391">
        <v>9848.8189999999995</v>
      </c>
      <c r="G25" s="391">
        <v>-358.97399999999999</v>
      </c>
      <c r="H25" s="391">
        <v>0</v>
      </c>
      <c r="I25" s="391">
        <v>0</v>
      </c>
      <c r="K25" s="404"/>
      <c r="N25" s="677" t="s">
        <v>1215</v>
      </c>
      <c r="O25" s="678"/>
      <c r="P25" s="391">
        <f t="shared" si="1"/>
        <v>9848.8189999999995</v>
      </c>
      <c r="Q25" s="391">
        <f t="shared" ref="Q25:Q29" si="2">E25</f>
        <v>0</v>
      </c>
      <c r="R25" s="391">
        <f t="shared" ref="R25:R29" si="3">F25</f>
        <v>9848.8189999999995</v>
      </c>
      <c r="S25" s="391">
        <f t="shared" ref="S25:S29" si="4">G25</f>
        <v>-358.97399999999999</v>
      </c>
      <c r="T25" s="391">
        <f t="shared" ref="T25:T29" si="5">H25</f>
        <v>0</v>
      </c>
      <c r="U25" s="391">
        <f t="shared" ref="U25:U29" si="6">I25</f>
        <v>0</v>
      </c>
    </row>
    <row r="26" spans="2:21" ht="15.75">
      <c r="B26" s="668" t="s">
        <v>1216</v>
      </c>
      <c r="C26" s="669"/>
      <c r="D26" s="396">
        <v>20360.111000000001</v>
      </c>
      <c r="E26" s="396">
        <v>0</v>
      </c>
      <c r="F26" s="396">
        <v>20360.111000000001</v>
      </c>
      <c r="G26" s="396">
        <v>-744.85</v>
      </c>
      <c r="H26" s="396">
        <v>0</v>
      </c>
      <c r="I26" s="396">
        <v>0</v>
      </c>
      <c r="K26" s="404"/>
      <c r="N26" s="668" t="s">
        <v>1216</v>
      </c>
      <c r="O26" s="669"/>
      <c r="P26" s="396">
        <f t="shared" si="1"/>
        <v>20360.111000000001</v>
      </c>
      <c r="Q26" s="396">
        <f t="shared" si="2"/>
        <v>0</v>
      </c>
      <c r="R26" s="396">
        <f t="shared" si="3"/>
        <v>20360.111000000001</v>
      </c>
      <c r="S26" s="396">
        <f t="shared" si="4"/>
        <v>-744.85</v>
      </c>
      <c r="T26" s="396">
        <f t="shared" si="5"/>
        <v>0</v>
      </c>
      <c r="U26" s="396">
        <f t="shared" si="6"/>
        <v>0</v>
      </c>
    </row>
    <row r="27" spans="2:21" ht="15.75">
      <c r="B27" s="677" t="s">
        <v>1217</v>
      </c>
      <c r="C27" s="678"/>
      <c r="D27" s="391">
        <v>25026.116999999998</v>
      </c>
      <c r="E27" s="391">
        <v>0</v>
      </c>
      <c r="F27" s="391">
        <v>25026.116999999998</v>
      </c>
      <c r="G27" s="391">
        <v>-1675.998</v>
      </c>
      <c r="H27" s="391">
        <v>116.69199999999999</v>
      </c>
      <c r="I27" s="391">
        <v>0</v>
      </c>
      <c r="K27" s="406"/>
      <c r="N27" s="677" t="s">
        <v>1217</v>
      </c>
      <c r="O27" s="678"/>
      <c r="P27" s="391">
        <f t="shared" si="1"/>
        <v>25026.116999999998</v>
      </c>
      <c r="Q27" s="391">
        <f t="shared" si="2"/>
        <v>0</v>
      </c>
      <c r="R27" s="391">
        <f t="shared" si="3"/>
        <v>25026.116999999998</v>
      </c>
      <c r="S27" s="391">
        <f t="shared" si="4"/>
        <v>-1675.998</v>
      </c>
      <c r="T27" s="391">
        <f t="shared" si="5"/>
        <v>116.69199999999999</v>
      </c>
      <c r="U27" s="391">
        <f t="shared" si="6"/>
        <v>0</v>
      </c>
    </row>
    <row r="28" spans="2:21" ht="15.75">
      <c r="B28" s="679" t="s">
        <v>1218</v>
      </c>
      <c r="C28" s="680"/>
      <c r="D28" s="396">
        <v>12619.388999999999</v>
      </c>
      <c r="E28" s="396">
        <v>0</v>
      </c>
      <c r="F28" s="396">
        <v>12619.388999999999</v>
      </c>
      <c r="G28" s="396">
        <v>-461.38299999999998</v>
      </c>
      <c r="H28" s="396">
        <v>0</v>
      </c>
      <c r="I28" s="396">
        <v>0</v>
      </c>
      <c r="N28" s="679" t="s">
        <v>1218</v>
      </c>
      <c r="O28" s="680"/>
      <c r="P28" s="396">
        <f t="shared" si="1"/>
        <v>12619.388999999999</v>
      </c>
      <c r="Q28" s="396">
        <f t="shared" si="2"/>
        <v>0</v>
      </c>
      <c r="R28" s="396">
        <f t="shared" si="3"/>
        <v>12619.388999999999</v>
      </c>
      <c r="S28" s="396">
        <f t="shared" si="4"/>
        <v>-461.38299999999998</v>
      </c>
      <c r="T28" s="396">
        <f t="shared" si="5"/>
        <v>0</v>
      </c>
      <c r="U28" s="396">
        <f t="shared" si="6"/>
        <v>0</v>
      </c>
    </row>
    <row r="29" spans="2:21">
      <c r="B29" s="397" t="s">
        <v>88</v>
      </c>
      <c r="C29" s="397"/>
      <c r="D29" s="398">
        <v>2382801.9720000001</v>
      </c>
      <c r="E29" s="398">
        <v>53072.15</v>
      </c>
      <c r="F29" s="398">
        <v>2435874.1230000001</v>
      </c>
      <c r="G29" s="398">
        <v>-81040.925000000003</v>
      </c>
      <c r="H29" s="398">
        <v>-35616.726000000002</v>
      </c>
      <c r="I29" s="398">
        <v>4410.49</v>
      </c>
      <c r="K29" s="403"/>
      <c r="N29" s="397" t="s">
        <v>88</v>
      </c>
      <c r="O29" s="397"/>
      <c r="P29" s="398">
        <f t="shared" si="1"/>
        <v>2382801.9720000001</v>
      </c>
      <c r="Q29" s="398">
        <f t="shared" si="2"/>
        <v>53072.15</v>
      </c>
      <c r="R29" s="398">
        <f t="shared" si="3"/>
        <v>2435874.1230000001</v>
      </c>
      <c r="S29" s="398">
        <f t="shared" si="4"/>
        <v>-81040.925000000003</v>
      </c>
      <c r="T29" s="398">
        <f t="shared" si="5"/>
        <v>-35616.726000000002</v>
      </c>
      <c r="U29" s="398">
        <f t="shared" si="6"/>
        <v>4410.49</v>
      </c>
    </row>
    <row r="30" spans="2:21" ht="30">
      <c r="B30" s="392" t="s">
        <v>89</v>
      </c>
      <c r="C30" s="393">
        <v>5.31963575064376E-2</v>
      </c>
      <c r="D30" s="399" t="s">
        <v>134</v>
      </c>
      <c r="E30" s="399" t="s">
        <v>135</v>
      </c>
      <c r="F30" s="399" t="s">
        <v>136</v>
      </c>
      <c r="G30" s="399" t="s">
        <v>137</v>
      </c>
      <c r="H30" s="399" t="s">
        <v>138</v>
      </c>
      <c r="I30" s="399" t="s">
        <v>139</v>
      </c>
      <c r="N30" s="392" t="s">
        <v>150</v>
      </c>
      <c r="O30" s="393">
        <v>5.3196357506437586E-2</v>
      </c>
      <c r="P30" s="399" t="s">
        <v>141</v>
      </c>
      <c r="Q30" s="399" t="s">
        <v>142</v>
      </c>
      <c r="R30" s="399" t="s">
        <v>136</v>
      </c>
      <c r="S30" s="399" t="s">
        <v>143</v>
      </c>
      <c r="T30" s="399" t="s">
        <v>144</v>
      </c>
      <c r="U30" s="399" t="s">
        <v>145</v>
      </c>
    </row>
    <row r="31" spans="2:21" ht="15.75">
      <c r="B31" s="666" t="s">
        <v>1193</v>
      </c>
      <c r="C31" s="667"/>
      <c r="D31" s="391">
        <v>110486.17</v>
      </c>
      <c r="E31" s="391">
        <v>0</v>
      </c>
      <c r="F31" s="391">
        <v>110486.17</v>
      </c>
      <c r="G31" s="391">
        <v>-3534.873</v>
      </c>
      <c r="H31" s="391">
        <v>-260.935</v>
      </c>
      <c r="I31" s="391">
        <v>294.27699999999999</v>
      </c>
      <c r="N31" s="666" t="s">
        <v>1193</v>
      </c>
      <c r="O31" s="667"/>
      <c r="P31" s="391">
        <f t="shared" si="1"/>
        <v>110486.17</v>
      </c>
      <c r="Q31" s="391">
        <f t="shared" ref="Q31:Q56" si="7">E31</f>
        <v>0</v>
      </c>
      <c r="R31" s="391">
        <f t="shared" ref="R31:R56" si="8">F31</f>
        <v>110486.17</v>
      </c>
      <c r="S31" s="391">
        <f t="shared" ref="S31:S56" si="9">G31</f>
        <v>-3534.873</v>
      </c>
      <c r="T31" s="391">
        <f t="shared" ref="T31:T56" si="10">H31</f>
        <v>-260.935</v>
      </c>
      <c r="U31" s="391">
        <f t="shared" ref="U31:U56" si="11">I31</f>
        <v>294.27699999999999</v>
      </c>
    </row>
    <row r="32" spans="2:21">
      <c r="B32" s="668" t="s">
        <v>151</v>
      </c>
      <c r="C32" s="669"/>
      <c r="D32" s="396">
        <v>7895.241</v>
      </c>
      <c r="E32" s="396">
        <v>0</v>
      </c>
      <c r="F32" s="396">
        <v>7895.241</v>
      </c>
      <c r="G32" s="396">
        <v>-2.3769999999999998</v>
      </c>
      <c r="H32" s="396">
        <v>0</v>
      </c>
      <c r="I32" s="396">
        <v>0</v>
      </c>
      <c r="N32" s="668" t="s">
        <v>151</v>
      </c>
      <c r="O32" s="669"/>
      <c r="P32" s="396">
        <f t="shared" si="1"/>
        <v>7895.241</v>
      </c>
      <c r="Q32" s="396">
        <f t="shared" si="7"/>
        <v>0</v>
      </c>
      <c r="R32" s="396">
        <f t="shared" si="8"/>
        <v>7895.241</v>
      </c>
      <c r="S32" s="396">
        <f t="shared" si="9"/>
        <v>-2.3769999999999998</v>
      </c>
      <c r="T32" s="396">
        <f t="shared" si="10"/>
        <v>0</v>
      </c>
      <c r="U32" s="396">
        <f t="shared" si="11"/>
        <v>0</v>
      </c>
    </row>
    <row r="33" spans="2:21">
      <c r="B33" s="677" t="s">
        <v>93</v>
      </c>
      <c r="C33" s="678"/>
      <c r="D33" s="391">
        <v>23934.043000000001</v>
      </c>
      <c r="E33" s="391">
        <v>0</v>
      </c>
      <c r="F33" s="391">
        <v>23934.043000000001</v>
      </c>
      <c r="G33" s="391">
        <v>-924.21299999999997</v>
      </c>
      <c r="H33" s="391">
        <v>674.15099999999995</v>
      </c>
      <c r="I33" s="391">
        <v>0</v>
      </c>
      <c r="N33" s="677" t="s">
        <v>93</v>
      </c>
      <c r="O33" s="678"/>
      <c r="P33" s="391">
        <f t="shared" si="1"/>
        <v>23934.043000000001</v>
      </c>
      <c r="Q33" s="391">
        <f t="shared" si="7"/>
        <v>0</v>
      </c>
      <c r="R33" s="391">
        <f t="shared" si="8"/>
        <v>23934.043000000001</v>
      </c>
      <c r="S33" s="391">
        <f t="shared" si="9"/>
        <v>-924.21299999999997</v>
      </c>
      <c r="T33" s="391">
        <f t="shared" si="10"/>
        <v>674.15099999999995</v>
      </c>
      <c r="U33" s="391">
        <f t="shared" si="11"/>
        <v>0</v>
      </c>
    </row>
    <row r="34" spans="2:21">
      <c r="B34" s="668" t="s">
        <v>152</v>
      </c>
      <c r="C34" s="669"/>
      <c r="D34" s="396">
        <v>104248.89</v>
      </c>
      <c r="E34" s="396">
        <v>0</v>
      </c>
      <c r="F34" s="396">
        <v>104248.89</v>
      </c>
      <c r="G34" s="396">
        <v>-3359.3760000000002</v>
      </c>
      <c r="H34" s="396">
        <v>316.67</v>
      </c>
      <c r="I34" s="396">
        <v>0</v>
      </c>
      <c r="N34" s="668" t="s">
        <v>152</v>
      </c>
      <c r="O34" s="669"/>
      <c r="P34" s="396">
        <f t="shared" si="1"/>
        <v>104248.89</v>
      </c>
      <c r="Q34" s="396">
        <f t="shared" si="7"/>
        <v>0</v>
      </c>
      <c r="R34" s="396">
        <f t="shared" si="8"/>
        <v>104248.89</v>
      </c>
      <c r="S34" s="396">
        <f t="shared" si="9"/>
        <v>-3359.3760000000002</v>
      </c>
      <c r="T34" s="396">
        <f t="shared" si="10"/>
        <v>316.67</v>
      </c>
      <c r="U34" s="396">
        <f t="shared" si="11"/>
        <v>0</v>
      </c>
    </row>
    <row r="35" spans="2:21">
      <c r="B35" s="677" t="s">
        <v>95</v>
      </c>
      <c r="C35" s="678"/>
      <c r="D35" s="391">
        <v>293046.88299999997</v>
      </c>
      <c r="E35" s="391">
        <v>0</v>
      </c>
      <c r="F35" s="391">
        <v>293046.88299999997</v>
      </c>
      <c r="G35" s="391">
        <v>-10409.703</v>
      </c>
      <c r="H35" s="391">
        <v>0</v>
      </c>
      <c r="I35" s="391">
        <v>0</v>
      </c>
      <c r="N35" s="677" t="s">
        <v>95</v>
      </c>
      <c r="O35" s="678"/>
      <c r="P35" s="391">
        <f t="shared" si="1"/>
        <v>293046.88299999997</v>
      </c>
      <c r="Q35" s="391">
        <f t="shared" si="7"/>
        <v>0</v>
      </c>
      <c r="R35" s="391">
        <f t="shared" si="8"/>
        <v>293046.88299999997</v>
      </c>
      <c r="S35" s="391">
        <f t="shared" si="9"/>
        <v>-10409.703</v>
      </c>
      <c r="T35" s="391">
        <f t="shared" si="10"/>
        <v>0</v>
      </c>
      <c r="U35" s="391">
        <f t="shared" si="11"/>
        <v>0</v>
      </c>
    </row>
    <row r="36" spans="2:21" ht="15.75">
      <c r="B36" s="668" t="s">
        <v>1194</v>
      </c>
      <c r="C36" s="669"/>
      <c r="D36" s="396">
        <v>59936.394999999997</v>
      </c>
      <c r="E36" s="396">
        <v>0</v>
      </c>
      <c r="F36" s="396">
        <v>59936.394999999997</v>
      </c>
      <c r="G36" s="396">
        <v>-2042.027</v>
      </c>
      <c r="H36" s="396">
        <v>0</v>
      </c>
      <c r="I36" s="396">
        <v>0</v>
      </c>
      <c r="N36" s="668" t="s">
        <v>1194</v>
      </c>
      <c r="O36" s="669"/>
      <c r="P36" s="396">
        <f t="shared" si="1"/>
        <v>59936.394999999997</v>
      </c>
      <c r="Q36" s="396">
        <f t="shared" si="7"/>
        <v>0</v>
      </c>
      <c r="R36" s="396">
        <f t="shared" si="8"/>
        <v>59936.394999999997</v>
      </c>
      <c r="S36" s="396">
        <f t="shared" si="9"/>
        <v>-2042.027</v>
      </c>
      <c r="T36" s="396">
        <f t="shared" si="10"/>
        <v>0</v>
      </c>
      <c r="U36" s="396">
        <f t="shared" si="11"/>
        <v>0</v>
      </c>
    </row>
    <row r="37" spans="2:21" ht="15.75">
      <c r="B37" s="677" t="s">
        <v>1195</v>
      </c>
      <c r="C37" s="678"/>
      <c r="D37" s="391">
        <v>89457.577999999994</v>
      </c>
      <c r="E37" s="391">
        <v>0</v>
      </c>
      <c r="F37" s="391">
        <v>89457.577999999994</v>
      </c>
      <c r="G37" s="391">
        <v>-3033.2759999999998</v>
      </c>
      <c r="H37" s="391">
        <v>0</v>
      </c>
      <c r="I37" s="391">
        <v>0</v>
      </c>
      <c r="N37" s="677" t="s">
        <v>1195</v>
      </c>
      <c r="O37" s="678"/>
      <c r="P37" s="391">
        <f t="shared" si="1"/>
        <v>89457.577999999994</v>
      </c>
      <c r="Q37" s="391">
        <f t="shared" si="7"/>
        <v>0</v>
      </c>
      <c r="R37" s="391">
        <f t="shared" si="8"/>
        <v>89457.577999999994</v>
      </c>
      <c r="S37" s="391">
        <f t="shared" si="9"/>
        <v>-3033.2759999999998</v>
      </c>
      <c r="T37" s="391">
        <f t="shared" si="10"/>
        <v>0</v>
      </c>
      <c r="U37" s="391">
        <f t="shared" si="11"/>
        <v>0</v>
      </c>
    </row>
    <row r="38" spans="2:21">
      <c r="B38" s="668" t="s">
        <v>153</v>
      </c>
      <c r="C38" s="669"/>
      <c r="D38" s="396">
        <v>42249.786999999997</v>
      </c>
      <c r="E38" s="396">
        <v>0</v>
      </c>
      <c r="F38" s="396">
        <v>42249.786999999997</v>
      </c>
      <c r="G38" s="396">
        <v>-2358.9760000000001</v>
      </c>
      <c r="H38" s="396">
        <v>-332.67</v>
      </c>
      <c r="I38" s="396">
        <v>0</v>
      </c>
      <c r="N38" s="668" t="s">
        <v>153</v>
      </c>
      <c r="O38" s="669"/>
      <c r="P38" s="396">
        <f t="shared" si="1"/>
        <v>42249.786999999997</v>
      </c>
      <c r="Q38" s="396">
        <f t="shared" si="7"/>
        <v>0</v>
      </c>
      <c r="R38" s="396">
        <f t="shared" si="8"/>
        <v>42249.786999999997</v>
      </c>
      <c r="S38" s="396">
        <f t="shared" si="9"/>
        <v>-2358.9760000000001</v>
      </c>
      <c r="T38" s="396">
        <f t="shared" si="10"/>
        <v>-332.67</v>
      </c>
      <c r="U38" s="396">
        <f t="shared" si="11"/>
        <v>0</v>
      </c>
    </row>
    <row r="39" spans="2:21" ht="15.75">
      <c r="B39" s="677" t="s">
        <v>1196</v>
      </c>
      <c r="C39" s="678"/>
      <c r="D39" s="391">
        <v>16202.302</v>
      </c>
      <c r="E39" s="391">
        <v>0</v>
      </c>
      <c r="F39" s="391">
        <v>16202.302</v>
      </c>
      <c r="G39" s="391">
        <v>-794.39800000000002</v>
      </c>
      <c r="H39" s="391">
        <v>0</v>
      </c>
      <c r="I39" s="391">
        <v>0</v>
      </c>
      <c r="N39" s="677" t="s">
        <v>1196</v>
      </c>
      <c r="O39" s="678"/>
      <c r="P39" s="391">
        <f t="shared" si="1"/>
        <v>16202.302</v>
      </c>
      <c r="Q39" s="391">
        <f t="shared" si="7"/>
        <v>0</v>
      </c>
      <c r="R39" s="391">
        <f t="shared" si="8"/>
        <v>16202.302</v>
      </c>
      <c r="S39" s="391">
        <f t="shared" si="9"/>
        <v>-794.39800000000002</v>
      </c>
      <c r="T39" s="391">
        <f t="shared" si="10"/>
        <v>0</v>
      </c>
      <c r="U39" s="391">
        <f t="shared" si="11"/>
        <v>0</v>
      </c>
    </row>
    <row r="40" spans="2:21" ht="15.75">
      <c r="B40" s="668" t="s">
        <v>1197</v>
      </c>
      <c r="C40" s="669"/>
      <c r="D40" s="396">
        <v>63892.997000000003</v>
      </c>
      <c r="E40" s="396">
        <v>0</v>
      </c>
      <c r="F40" s="396">
        <v>63892.997000000003</v>
      </c>
      <c r="G40" s="396">
        <v>1280.905</v>
      </c>
      <c r="H40" s="396">
        <v>127.598</v>
      </c>
      <c r="I40" s="396">
        <v>0</v>
      </c>
      <c r="N40" s="668" t="s">
        <v>1197</v>
      </c>
      <c r="O40" s="669"/>
      <c r="P40" s="396">
        <f t="shared" si="1"/>
        <v>63892.997000000003</v>
      </c>
      <c r="Q40" s="396">
        <f t="shared" si="7"/>
        <v>0</v>
      </c>
      <c r="R40" s="396">
        <f t="shared" si="8"/>
        <v>63892.997000000003</v>
      </c>
      <c r="S40" s="396">
        <f t="shared" si="9"/>
        <v>1280.905</v>
      </c>
      <c r="T40" s="396">
        <f t="shared" si="10"/>
        <v>127.598</v>
      </c>
      <c r="U40" s="396">
        <f t="shared" si="11"/>
        <v>0</v>
      </c>
    </row>
    <row r="41" spans="2:21" ht="15.75">
      <c r="B41" s="677" t="s">
        <v>1198</v>
      </c>
      <c r="C41" s="678"/>
      <c r="D41" s="391">
        <v>10003.275</v>
      </c>
      <c r="E41" s="391">
        <v>0</v>
      </c>
      <c r="F41" s="391">
        <v>10003.275</v>
      </c>
      <c r="G41" s="391">
        <v>-240.83099999999999</v>
      </c>
      <c r="H41" s="391">
        <v>0</v>
      </c>
      <c r="I41" s="391">
        <v>0</v>
      </c>
      <c r="N41" s="677" t="s">
        <v>1198</v>
      </c>
      <c r="O41" s="678"/>
      <c r="P41" s="391">
        <f t="shared" si="1"/>
        <v>10003.275</v>
      </c>
      <c r="Q41" s="391">
        <f t="shared" si="7"/>
        <v>0</v>
      </c>
      <c r="R41" s="391">
        <f t="shared" si="8"/>
        <v>10003.275</v>
      </c>
      <c r="S41" s="391">
        <f t="shared" si="9"/>
        <v>-240.83099999999999</v>
      </c>
      <c r="T41" s="391">
        <f t="shared" si="10"/>
        <v>0</v>
      </c>
      <c r="U41" s="391">
        <f t="shared" si="11"/>
        <v>0</v>
      </c>
    </row>
    <row r="42" spans="2:21" ht="15.75">
      <c r="B42" s="668" t="s">
        <v>1199</v>
      </c>
      <c r="C42" s="669"/>
      <c r="D42" s="396">
        <v>7487.74</v>
      </c>
      <c r="E42" s="396">
        <v>0</v>
      </c>
      <c r="F42" s="396">
        <v>7487.74</v>
      </c>
      <c r="G42" s="396">
        <v>-171.16499999999999</v>
      </c>
      <c r="H42" s="396">
        <v>164.95099999999999</v>
      </c>
      <c r="I42" s="396">
        <v>0</v>
      </c>
      <c r="N42" s="668" t="s">
        <v>1199</v>
      </c>
      <c r="O42" s="669"/>
      <c r="P42" s="396">
        <f t="shared" si="1"/>
        <v>7487.74</v>
      </c>
      <c r="Q42" s="396">
        <f t="shared" si="7"/>
        <v>0</v>
      </c>
      <c r="R42" s="396">
        <f t="shared" si="8"/>
        <v>7487.74</v>
      </c>
      <c r="S42" s="396">
        <f t="shared" si="9"/>
        <v>-171.16499999999999</v>
      </c>
      <c r="T42" s="396">
        <f t="shared" si="10"/>
        <v>164.95099999999999</v>
      </c>
      <c r="U42" s="396">
        <f t="shared" si="11"/>
        <v>0</v>
      </c>
    </row>
    <row r="43" spans="2:21" ht="15.75">
      <c r="B43" s="677" t="s">
        <v>1200</v>
      </c>
      <c r="C43" s="678"/>
      <c r="D43" s="391">
        <v>84711.553</v>
      </c>
      <c r="E43" s="391">
        <v>0</v>
      </c>
      <c r="F43" s="391">
        <v>84711.553</v>
      </c>
      <c r="G43" s="391">
        <v>-3079.3409999999999</v>
      </c>
      <c r="H43" s="391">
        <v>0</v>
      </c>
      <c r="I43" s="391">
        <v>0</v>
      </c>
      <c r="N43" s="677" t="s">
        <v>1200</v>
      </c>
      <c r="O43" s="678"/>
      <c r="P43" s="391">
        <f t="shared" si="1"/>
        <v>84711.553</v>
      </c>
      <c r="Q43" s="391">
        <f t="shared" si="7"/>
        <v>0</v>
      </c>
      <c r="R43" s="391">
        <f t="shared" si="8"/>
        <v>84711.553</v>
      </c>
      <c r="S43" s="391">
        <f t="shared" si="9"/>
        <v>-3079.3409999999999</v>
      </c>
      <c r="T43" s="391">
        <f t="shared" si="10"/>
        <v>0</v>
      </c>
      <c r="U43" s="391">
        <f t="shared" si="11"/>
        <v>0</v>
      </c>
    </row>
    <row r="44" spans="2:21" ht="15.75">
      <c r="B44" s="668" t="s">
        <v>1201</v>
      </c>
      <c r="C44" s="669"/>
      <c r="D44" s="396">
        <v>217806.61499999999</v>
      </c>
      <c r="E44" s="396">
        <v>0</v>
      </c>
      <c r="F44" s="396">
        <v>217806.61499999999</v>
      </c>
      <c r="G44" s="396">
        <v>-7989.5379999999996</v>
      </c>
      <c r="H44" s="396">
        <v>0</v>
      </c>
      <c r="I44" s="396">
        <v>0</v>
      </c>
      <c r="N44" s="668" t="s">
        <v>1201</v>
      </c>
      <c r="O44" s="669"/>
      <c r="P44" s="396">
        <f t="shared" si="1"/>
        <v>217806.61499999999</v>
      </c>
      <c r="Q44" s="396">
        <f t="shared" si="7"/>
        <v>0</v>
      </c>
      <c r="R44" s="396">
        <f t="shared" si="8"/>
        <v>217806.61499999999</v>
      </c>
      <c r="S44" s="396">
        <f t="shared" si="9"/>
        <v>-7989.5379999999996</v>
      </c>
      <c r="T44" s="396">
        <f t="shared" si="10"/>
        <v>0</v>
      </c>
      <c r="U44" s="396">
        <f t="shared" si="11"/>
        <v>0</v>
      </c>
    </row>
    <row r="45" spans="2:21" ht="15.75">
      <c r="B45" s="677" t="s">
        <v>1202</v>
      </c>
      <c r="C45" s="678"/>
      <c r="D45" s="391">
        <v>52422.802000000003</v>
      </c>
      <c r="E45" s="391">
        <v>0</v>
      </c>
      <c r="F45" s="391">
        <v>52422.802000000003</v>
      </c>
      <c r="G45" s="391">
        <v>-1916.66</v>
      </c>
      <c r="H45" s="391">
        <v>0</v>
      </c>
      <c r="I45" s="391">
        <v>0</v>
      </c>
      <c r="N45" s="677" t="s">
        <v>1202</v>
      </c>
      <c r="O45" s="678"/>
      <c r="P45" s="391">
        <f t="shared" si="1"/>
        <v>52422.802000000003</v>
      </c>
      <c r="Q45" s="391">
        <f t="shared" si="7"/>
        <v>0</v>
      </c>
      <c r="R45" s="391">
        <f t="shared" si="8"/>
        <v>52422.802000000003</v>
      </c>
      <c r="S45" s="391">
        <f t="shared" si="9"/>
        <v>-1916.66</v>
      </c>
      <c r="T45" s="391">
        <f t="shared" si="10"/>
        <v>0</v>
      </c>
      <c r="U45" s="391">
        <f t="shared" si="11"/>
        <v>0</v>
      </c>
    </row>
    <row r="46" spans="2:21">
      <c r="B46" s="668" t="s">
        <v>106</v>
      </c>
      <c r="C46" s="669"/>
      <c r="D46" s="396">
        <v>93047.104000000007</v>
      </c>
      <c r="E46" s="396">
        <v>0</v>
      </c>
      <c r="F46" s="396">
        <v>93047.104000000007</v>
      </c>
      <c r="G46" s="396">
        <v>-2936.3760000000002</v>
      </c>
      <c r="H46" s="396">
        <v>0</v>
      </c>
      <c r="I46" s="396">
        <v>0</v>
      </c>
      <c r="N46" s="668" t="s">
        <v>106</v>
      </c>
      <c r="O46" s="669"/>
      <c r="P46" s="396">
        <f t="shared" si="1"/>
        <v>93047.104000000007</v>
      </c>
      <c r="Q46" s="396">
        <f t="shared" si="7"/>
        <v>0</v>
      </c>
      <c r="R46" s="396">
        <f t="shared" si="8"/>
        <v>93047.104000000007</v>
      </c>
      <c r="S46" s="396">
        <f t="shared" si="9"/>
        <v>-2936.3760000000002</v>
      </c>
      <c r="T46" s="396">
        <f t="shared" si="10"/>
        <v>0</v>
      </c>
      <c r="U46" s="396">
        <f t="shared" si="11"/>
        <v>0</v>
      </c>
    </row>
    <row r="47" spans="2:21">
      <c r="B47" s="677" t="s">
        <v>107</v>
      </c>
      <c r="C47" s="678"/>
      <c r="D47" s="391">
        <v>70531.312000000005</v>
      </c>
      <c r="E47" s="391">
        <v>0</v>
      </c>
      <c r="F47" s="391">
        <v>70531.312000000005</v>
      </c>
      <c r="G47" s="391">
        <v>-2453.1849999999999</v>
      </c>
      <c r="H47" s="391">
        <v>0</v>
      </c>
      <c r="I47" s="391">
        <v>0</v>
      </c>
      <c r="N47" s="677" t="s">
        <v>107</v>
      </c>
      <c r="O47" s="678"/>
      <c r="P47" s="391">
        <f t="shared" si="1"/>
        <v>70531.312000000005</v>
      </c>
      <c r="Q47" s="391">
        <f t="shared" si="7"/>
        <v>0</v>
      </c>
      <c r="R47" s="391">
        <f t="shared" si="8"/>
        <v>70531.312000000005</v>
      </c>
      <c r="S47" s="391">
        <f t="shared" si="9"/>
        <v>-2453.1849999999999</v>
      </c>
      <c r="T47" s="391">
        <f t="shared" si="10"/>
        <v>0</v>
      </c>
      <c r="U47" s="391">
        <f t="shared" si="11"/>
        <v>0</v>
      </c>
    </row>
    <row r="48" spans="2:21" ht="15.75">
      <c r="B48" s="681" t="s">
        <v>1203</v>
      </c>
      <c r="C48" s="669"/>
      <c r="D48" s="396">
        <v>83994.13</v>
      </c>
      <c r="E48" s="396">
        <v>11679.05</v>
      </c>
      <c r="F48" s="396">
        <v>95673.180999999997</v>
      </c>
      <c r="G48" s="396">
        <v>-2367.0100000000002</v>
      </c>
      <c r="H48" s="396">
        <v>4290.4530000000004</v>
      </c>
      <c r="I48" s="396">
        <v>0</v>
      </c>
      <c r="N48" s="681" t="s">
        <v>1203</v>
      </c>
      <c r="O48" s="669"/>
      <c r="P48" s="396">
        <f t="shared" si="1"/>
        <v>83994.13</v>
      </c>
      <c r="Q48" s="396">
        <f t="shared" si="7"/>
        <v>11679.05</v>
      </c>
      <c r="R48" s="396">
        <f t="shared" si="8"/>
        <v>95673.180999999997</v>
      </c>
      <c r="S48" s="396">
        <f t="shared" si="9"/>
        <v>-2367.0100000000002</v>
      </c>
      <c r="T48" s="396">
        <f t="shared" si="10"/>
        <v>4290.4530000000004</v>
      </c>
      <c r="U48" s="396">
        <f t="shared" si="11"/>
        <v>0</v>
      </c>
    </row>
    <row r="49" spans="2:21">
      <c r="B49" s="677" t="s">
        <v>154</v>
      </c>
      <c r="C49" s="678"/>
      <c r="D49" s="391">
        <v>17707.531999999999</v>
      </c>
      <c r="E49" s="391">
        <v>0</v>
      </c>
      <c r="F49" s="391">
        <v>17707.531999999999</v>
      </c>
      <c r="G49" s="391">
        <v>-864.81200000000001</v>
      </c>
      <c r="H49" s="391">
        <v>0</v>
      </c>
      <c r="I49" s="391">
        <v>0</v>
      </c>
      <c r="N49" s="677" t="s">
        <v>154</v>
      </c>
      <c r="O49" s="678"/>
      <c r="P49" s="391">
        <f t="shared" si="1"/>
        <v>17707.531999999999</v>
      </c>
      <c r="Q49" s="391">
        <f t="shared" si="7"/>
        <v>0</v>
      </c>
      <c r="R49" s="391">
        <f t="shared" si="8"/>
        <v>17707.531999999999</v>
      </c>
      <c r="S49" s="391">
        <f t="shared" si="9"/>
        <v>-864.81200000000001</v>
      </c>
      <c r="T49" s="391">
        <f t="shared" si="10"/>
        <v>0</v>
      </c>
      <c r="U49" s="391">
        <f t="shared" si="11"/>
        <v>0</v>
      </c>
    </row>
    <row r="50" spans="2:21" ht="17.25">
      <c r="B50" s="668" t="s">
        <v>1204</v>
      </c>
      <c r="C50" s="669"/>
      <c r="D50" s="396">
        <v>0</v>
      </c>
      <c r="E50" s="396">
        <v>171140.13399999999</v>
      </c>
      <c r="F50" s="396">
        <v>171140.13399999999</v>
      </c>
      <c r="G50" s="396">
        <v>0</v>
      </c>
      <c r="H50" s="396">
        <v>0</v>
      </c>
      <c r="I50" s="396">
        <v>0</v>
      </c>
      <c r="N50" s="668" t="s">
        <v>1204</v>
      </c>
      <c r="O50" s="669"/>
      <c r="P50" s="396">
        <f t="shared" si="1"/>
        <v>0</v>
      </c>
      <c r="Q50" s="396">
        <f t="shared" si="7"/>
        <v>171140.13399999999</v>
      </c>
      <c r="R50" s="396">
        <f t="shared" si="8"/>
        <v>171140.13399999999</v>
      </c>
      <c r="S50" s="396">
        <f t="shared" si="9"/>
        <v>0</v>
      </c>
      <c r="T50" s="396">
        <f t="shared" si="10"/>
        <v>0</v>
      </c>
      <c r="U50" s="396">
        <f t="shared" si="11"/>
        <v>0</v>
      </c>
    </row>
    <row r="51" spans="2:21">
      <c r="B51" s="677" t="s">
        <v>155</v>
      </c>
      <c r="C51" s="678"/>
      <c r="D51" s="391">
        <v>23382.332999999999</v>
      </c>
      <c r="E51" s="391">
        <v>0</v>
      </c>
      <c r="F51" s="391">
        <v>23382.332999999999</v>
      </c>
      <c r="G51" s="391">
        <v>-105.407</v>
      </c>
      <c r="H51" s="391">
        <v>0</v>
      </c>
      <c r="I51" s="391">
        <v>0</v>
      </c>
      <c r="N51" s="677" t="s">
        <v>155</v>
      </c>
      <c r="O51" s="678"/>
      <c r="P51" s="391">
        <f t="shared" si="1"/>
        <v>23382.332999999999</v>
      </c>
      <c r="Q51" s="391">
        <f t="shared" si="7"/>
        <v>0</v>
      </c>
      <c r="R51" s="391">
        <f t="shared" si="8"/>
        <v>23382.332999999999</v>
      </c>
      <c r="S51" s="391">
        <f t="shared" si="9"/>
        <v>-105.407</v>
      </c>
      <c r="T51" s="391">
        <f t="shared" si="10"/>
        <v>0</v>
      </c>
      <c r="U51" s="391">
        <f t="shared" si="11"/>
        <v>0</v>
      </c>
    </row>
    <row r="52" spans="2:21" ht="15.75">
      <c r="B52" s="668" t="s">
        <v>1205</v>
      </c>
      <c r="C52" s="669"/>
      <c r="D52" s="396">
        <v>35138.11</v>
      </c>
      <c r="E52" s="396">
        <v>73119.360000000001</v>
      </c>
      <c r="F52" s="396">
        <v>108257.47</v>
      </c>
      <c r="G52" s="396">
        <v>0</v>
      </c>
      <c r="H52" s="396">
        <v>0</v>
      </c>
      <c r="I52" s="396">
        <v>0</v>
      </c>
      <c r="N52" s="668" t="s">
        <v>1205</v>
      </c>
      <c r="O52" s="669"/>
      <c r="P52" s="396">
        <f t="shared" si="1"/>
        <v>35138.11</v>
      </c>
      <c r="Q52" s="396">
        <f t="shared" si="7"/>
        <v>73119.360000000001</v>
      </c>
      <c r="R52" s="396">
        <f t="shared" si="8"/>
        <v>108257.47</v>
      </c>
      <c r="S52" s="396">
        <f t="shared" si="9"/>
        <v>0</v>
      </c>
      <c r="T52" s="396">
        <f t="shared" si="10"/>
        <v>0</v>
      </c>
      <c r="U52" s="396">
        <f t="shared" si="11"/>
        <v>0</v>
      </c>
    </row>
    <row r="53" spans="2:21" ht="17.25">
      <c r="B53" s="678" t="s">
        <v>1206</v>
      </c>
      <c r="C53" s="678"/>
      <c r="D53" s="391">
        <v>137471.636</v>
      </c>
      <c r="E53" s="391">
        <v>54260.074000000001</v>
      </c>
      <c r="F53" s="391">
        <v>191731.71</v>
      </c>
      <c r="G53" s="391">
        <v>-8493.0650000000005</v>
      </c>
      <c r="H53" s="391">
        <v>0</v>
      </c>
      <c r="I53" s="391">
        <v>0</v>
      </c>
      <c r="N53" s="678" t="s">
        <v>1206</v>
      </c>
      <c r="O53" s="678"/>
      <c r="P53" s="391">
        <f t="shared" si="1"/>
        <v>137471.636</v>
      </c>
      <c r="Q53" s="391">
        <f t="shared" si="7"/>
        <v>54260.074000000001</v>
      </c>
      <c r="R53" s="391">
        <f t="shared" si="8"/>
        <v>191731.71</v>
      </c>
      <c r="S53" s="391">
        <f t="shared" si="9"/>
        <v>-8493.0650000000005</v>
      </c>
      <c r="T53" s="391">
        <f t="shared" si="10"/>
        <v>0</v>
      </c>
      <c r="U53" s="391">
        <f t="shared" si="11"/>
        <v>0</v>
      </c>
    </row>
    <row r="54" spans="2:21">
      <c r="B54" s="668" t="s">
        <v>1207</v>
      </c>
      <c r="C54" s="669"/>
      <c r="D54" s="396">
        <v>0</v>
      </c>
      <c r="E54" s="396">
        <v>19608.107</v>
      </c>
      <c r="F54" s="396">
        <v>19608.107</v>
      </c>
      <c r="G54" s="396">
        <v>0</v>
      </c>
      <c r="H54" s="396">
        <v>0</v>
      </c>
      <c r="I54" s="396">
        <v>0</v>
      </c>
      <c r="N54" s="668" t="s">
        <v>1207</v>
      </c>
      <c r="O54" s="669"/>
      <c r="P54" s="396">
        <f t="shared" si="1"/>
        <v>0</v>
      </c>
      <c r="Q54" s="396">
        <f t="shared" si="7"/>
        <v>19608.107</v>
      </c>
      <c r="R54" s="396">
        <f t="shared" si="8"/>
        <v>19608.107</v>
      </c>
      <c r="S54" s="396">
        <f t="shared" si="9"/>
        <v>0</v>
      </c>
      <c r="T54" s="396">
        <f t="shared" si="10"/>
        <v>0</v>
      </c>
      <c r="U54" s="396">
        <f t="shared" si="11"/>
        <v>0</v>
      </c>
    </row>
    <row r="55" spans="2:21">
      <c r="B55" s="531" t="s">
        <v>88</v>
      </c>
      <c r="C55" s="531"/>
      <c r="D55" s="400">
        <v>1645054.442</v>
      </c>
      <c r="E55" s="400">
        <v>329806.72700000001</v>
      </c>
      <c r="F55" s="400">
        <v>1974861.169</v>
      </c>
      <c r="G55" s="400">
        <v>-55795.713000000003</v>
      </c>
      <c r="H55" s="400">
        <v>4980.2190000000001</v>
      </c>
      <c r="I55" s="400">
        <v>294.27699999999999</v>
      </c>
      <c r="N55" s="531" t="s">
        <v>88</v>
      </c>
      <c r="O55" s="531"/>
      <c r="P55" s="400">
        <f t="shared" si="1"/>
        <v>1645054.442</v>
      </c>
      <c r="Q55" s="400">
        <f t="shared" si="7"/>
        <v>329806.72700000001</v>
      </c>
      <c r="R55" s="400">
        <f t="shared" si="8"/>
        <v>1974861.169</v>
      </c>
      <c r="S55" s="400">
        <f t="shared" si="9"/>
        <v>-55795.713000000003</v>
      </c>
      <c r="T55" s="400">
        <f t="shared" si="10"/>
        <v>4980.2190000000001</v>
      </c>
      <c r="U55" s="400">
        <f t="shared" si="11"/>
        <v>294.27699999999999</v>
      </c>
    </row>
    <row r="56" spans="2:21">
      <c r="B56" s="531" t="s">
        <v>157</v>
      </c>
      <c r="C56" s="531"/>
      <c r="D56" s="398">
        <v>4027856.4139999999</v>
      </c>
      <c r="E56" s="398">
        <v>382878.87699999998</v>
      </c>
      <c r="F56" s="398">
        <v>4410735.2920000004</v>
      </c>
      <c r="G56" s="398">
        <v>-136836.639</v>
      </c>
      <c r="H56" s="398">
        <v>-30636.506000000001</v>
      </c>
      <c r="I56" s="398">
        <v>4704.768</v>
      </c>
      <c r="N56" s="531" t="s">
        <v>157</v>
      </c>
      <c r="O56" s="531"/>
      <c r="P56" s="398">
        <f t="shared" si="1"/>
        <v>4027856.4139999999</v>
      </c>
      <c r="Q56" s="398">
        <f t="shared" si="7"/>
        <v>382878.87699999998</v>
      </c>
      <c r="R56" s="398">
        <f t="shared" si="8"/>
        <v>4410735.2920000004</v>
      </c>
      <c r="S56" s="398">
        <f t="shared" si="9"/>
        <v>-136836.639</v>
      </c>
      <c r="T56" s="398">
        <f t="shared" si="10"/>
        <v>-30636.506000000001</v>
      </c>
      <c r="U56" s="398">
        <f t="shared" si="11"/>
        <v>4704.768</v>
      </c>
    </row>
    <row r="57" spans="2:21">
      <c r="B57" s="390" t="s">
        <v>116</v>
      </c>
      <c r="C57" s="390"/>
      <c r="N57" s="390" t="s">
        <v>117</v>
      </c>
      <c r="O57" s="390"/>
    </row>
    <row r="58" spans="2:21">
      <c r="B58" s="390" t="s">
        <v>158</v>
      </c>
      <c r="C58" s="390"/>
      <c r="N58" s="390" t="s">
        <v>1184</v>
      </c>
      <c r="O58" s="390"/>
    </row>
    <row r="59" spans="2:21" ht="17.25">
      <c r="B59" s="35" t="s">
        <v>1189</v>
      </c>
      <c r="C59" s="401"/>
      <c r="N59" s="35" t="s">
        <v>1185</v>
      </c>
      <c r="O59" s="401"/>
    </row>
    <row r="60" spans="2:21" ht="17.25">
      <c r="B60" s="390" t="s">
        <v>1190</v>
      </c>
      <c r="C60" s="402"/>
      <c r="N60" s="390" t="s">
        <v>1186</v>
      </c>
      <c r="O60" s="402"/>
    </row>
    <row r="61" spans="2:21" ht="17.25">
      <c r="B61" s="660" t="s">
        <v>1191</v>
      </c>
      <c r="N61" s="660" t="s">
        <v>1187</v>
      </c>
      <c r="O61" s="402"/>
    </row>
    <row r="62" spans="2:21" ht="17.25">
      <c r="B62" s="660" t="s">
        <v>1192</v>
      </c>
      <c r="N62" s="660" t="s">
        <v>1188</v>
      </c>
    </row>
    <row r="67" spans="4:9">
      <c r="D67" s="616"/>
      <c r="E67" s="616"/>
      <c r="F67" s="616"/>
      <c r="G67" s="616"/>
      <c r="H67" s="616"/>
      <c r="I67" s="616"/>
    </row>
    <row r="68" spans="4:9">
      <c r="D68" s="616"/>
      <c r="E68" s="616"/>
      <c r="F68" s="616"/>
      <c r="G68" s="616"/>
      <c r="H68" s="616"/>
      <c r="I68" s="616"/>
    </row>
    <row r="69" spans="4:9">
      <c r="D69" s="616"/>
      <c r="E69" s="616"/>
      <c r="F69" s="616"/>
      <c r="G69" s="616"/>
      <c r="H69" s="616"/>
      <c r="I69" s="616"/>
    </row>
    <row r="70" spans="4:9">
      <c r="D70" s="616"/>
      <c r="E70" s="616"/>
      <c r="F70" s="616"/>
      <c r="G70" s="616"/>
      <c r="H70" s="616"/>
      <c r="I70" s="616"/>
    </row>
    <row r="71" spans="4:9">
      <c r="D71" s="616"/>
      <c r="E71" s="616"/>
      <c r="F71" s="616"/>
      <c r="G71" s="616"/>
      <c r="H71" s="616"/>
      <c r="I71" s="616"/>
    </row>
    <row r="72" spans="4:9">
      <c r="D72" s="616"/>
      <c r="E72" s="616"/>
      <c r="F72" s="616"/>
      <c r="G72" s="616"/>
      <c r="H72" s="616"/>
      <c r="I72" s="616"/>
    </row>
    <row r="73" spans="4:9">
      <c r="D73" s="616"/>
      <c r="E73" s="616"/>
      <c r="F73" s="616"/>
      <c r="G73" s="616"/>
      <c r="H73" s="616"/>
      <c r="I73" s="616"/>
    </row>
    <row r="74" spans="4:9">
      <c r="D74" s="616"/>
      <c r="E74" s="616"/>
      <c r="F74" s="616"/>
      <c r="G74" s="616"/>
      <c r="H74" s="616"/>
      <c r="I74" s="616"/>
    </row>
    <row r="75" spans="4:9">
      <c r="D75" s="616"/>
      <c r="E75" s="616"/>
      <c r="F75" s="616"/>
      <c r="G75" s="616"/>
      <c r="H75" s="616"/>
      <c r="I75" s="616"/>
    </row>
    <row r="76" spans="4:9">
      <c r="D76" s="616"/>
      <c r="E76" s="616"/>
      <c r="F76" s="616"/>
      <c r="G76" s="616"/>
      <c r="H76" s="616"/>
      <c r="I76" s="616"/>
    </row>
    <row r="77" spans="4:9">
      <c r="D77" s="616"/>
      <c r="E77" s="616"/>
      <c r="F77" s="616"/>
      <c r="G77" s="616"/>
      <c r="H77" s="616"/>
      <c r="I77" s="616"/>
    </row>
    <row r="78" spans="4:9">
      <c r="D78" s="616"/>
      <c r="E78" s="616"/>
      <c r="F78" s="616"/>
      <c r="G78" s="616"/>
      <c r="H78" s="616"/>
      <c r="I78" s="616"/>
    </row>
    <row r="79" spans="4:9">
      <c r="D79" s="616"/>
      <c r="E79" s="616"/>
      <c r="F79" s="616"/>
      <c r="G79" s="616"/>
      <c r="H79" s="616"/>
      <c r="I79" s="616"/>
    </row>
    <row r="80" spans="4:9">
      <c r="D80" s="616"/>
      <c r="E80" s="616"/>
      <c r="F80" s="616"/>
      <c r="G80" s="616"/>
      <c r="H80" s="616"/>
      <c r="I80" s="616"/>
    </row>
    <row r="81" spans="4:9">
      <c r="D81" s="616"/>
      <c r="E81" s="616"/>
      <c r="F81" s="616"/>
      <c r="G81" s="616"/>
      <c r="H81" s="616"/>
      <c r="I81" s="616"/>
    </row>
    <row r="82" spans="4:9">
      <c r="D82" s="616"/>
      <c r="E82" s="616"/>
      <c r="F82" s="616"/>
      <c r="G82" s="616"/>
      <c r="H82" s="616"/>
      <c r="I82" s="616"/>
    </row>
    <row r="83" spans="4:9">
      <c r="D83" s="616"/>
      <c r="E83" s="616"/>
      <c r="F83" s="616"/>
      <c r="G83" s="616"/>
      <c r="H83" s="616"/>
      <c r="I83" s="616"/>
    </row>
    <row r="84" spans="4:9">
      <c r="D84" s="616"/>
      <c r="E84" s="616"/>
      <c r="F84" s="616"/>
      <c r="G84" s="616"/>
      <c r="H84" s="616"/>
      <c r="I84" s="616"/>
    </row>
    <row r="85" spans="4:9">
      <c r="D85" s="616"/>
      <c r="E85" s="616"/>
      <c r="F85" s="616"/>
      <c r="G85" s="616"/>
      <c r="H85" s="616"/>
      <c r="I85" s="616"/>
    </row>
    <row r="86" spans="4:9">
      <c r="D86" s="616"/>
      <c r="E86" s="616"/>
      <c r="F86" s="616"/>
      <c r="G86" s="616"/>
      <c r="H86" s="616"/>
      <c r="I86" s="616"/>
    </row>
    <row r="87" spans="4:9">
      <c r="D87" s="616"/>
      <c r="E87" s="616"/>
      <c r="F87" s="616"/>
      <c r="G87" s="616"/>
      <c r="H87" s="616"/>
      <c r="I87" s="616"/>
    </row>
    <row r="88" spans="4:9">
      <c r="D88" s="616"/>
      <c r="E88" s="616"/>
      <c r="F88" s="616"/>
      <c r="G88" s="616"/>
      <c r="H88" s="616"/>
      <c r="I88" s="616"/>
    </row>
    <row r="89" spans="4:9">
      <c r="D89" s="616"/>
      <c r="E89" s="616"/>
      <c r="F89" s="616"/>
      <c r="G89" s="616"/>
      <c r="H89" s="616"/>
      <c r="I89" s="616"/>
    </row>
    <row r="90" spans="4:9">
      <c r="D90" s="616"/>
      <c r="E90" s="616"/>
      <c r="F90" s="616"/>
      <c r="G90" s="616"/>
      <c r="H90" s="616"/>
      <c r="I90" s="616"/>
    </row>
    <row r="91" spans="4:9">
      <c r="D91" s="616"/>
      <c r="E91" s="616"/>
      <c r="F91" s="616"/>
      <c r="G91" s="616"/>
      <c r="H91" s="616"/>
      <c r="I91" s="616"/>
    </row>
    <row r="92" spans="4:9">
      <c r="D92" s="616"/>
      <c r="E92" s="616"/>
      <c r="F92" s="616"/>
      <c r="G92" s="616"/>
      <c r="H92" s="616"/>
      <c r="I92" s="616"/>
    </row>
    <row r="93" spans="4:9">
      <c r="D93" s="616"/>
      <c r="E93" s="616"/>
      <c r="F93" s="616"/>
      <c r="G93" s="616"/>
      <c r="H93" s="616"/>
      <c r="I93" s="616"/>
    </row>
    <row r="94" spans="4:9">
      <c r="D94" s="616"/>
      <c r="E94" s="616"/>
      <c r="F94" s="616"/>
      <c r="G94" s="616"/>
      <c r="H94" s="616"/>
      <c r="I94" s="616"/>
    </row>
    <row r="95" spans="4:9">
      <c r="D95" s="616"/>
      <c r="E95" s="616"/>
      <c r="F95" s="616"/>
      <c r="G95" s="616"/>
      <c r="H95" s="616"/>
      <c r="I95" s="616"/>
    </row>
    <row r="96" spans="4:9">
      <c r="D96" s="616"/>
      <c r="E96" s="616"/>
      <c r="F96" s="616"/>
      <c r="G96" s="616"/>
      <c r="H96" s="616"/>
      <c r="I96" s="616"/>
    </row>
    <row r="97" spans="4:9">
      <c r="D97" s="616"/>
      <c r="E97" s="616"/>
      <c r="F97" s="616"/>
      <c r="G97" s="616"/>
      <c r="H97" s="616"/>
      <c r="I97" s="616"/>
    </row>
    <row r="98" spans="4:9">
      <c r="D98" s="616"/>
      <c r="E98" s="616"/>
      <c r="F98" s="616"/>
      <c r="G98" s="616"/>
      <c r="H98" s="616"/>
      <c r="I98" s="616"/>
    </row>
    <row r="99" spans="4:9">
      <c r="D99" s="616"/>
      <c r="E99" s="616"/>
      <c r="F99" s="616"/>
      <c r="G99" s="616"/>
      <c r="H99" s="616"/>
      <c r="I99" s="616"/>
    </row>
    <row r="100" spans="4:9">
      <c r="D100" s="616"/>
      <c r="E100" s="616"/>
      <c r="F100" s="616"/>
      <c r="G100" s="616"/>
      <c r="H100" s="616"/>
      <c r="I100" s="616"/>
    </row>
    <row r="101" spans="4:9">
      <c r="D101" s="616"/>
      <c r="E101" s="616"/>
      <c r="F101" s="616"/>
      <c r="G101" s="616"/>
      <c r="H101" s="616"/>
      <c r="I101" s="616"/>
    </row>
    <row r="102" spans="4:9">
      <c r="D102" s="616"/>
      <c r="E102" s="616"/>
      <c r="F102" s="616"/>
      <c r="G102" s="616"/>
      <c r="H102" s="616"/>
      <c r="I102" s="616"/>
    </row>
    <row r="103" spans="4:9">
      <c r="D103" s="616"/>
      <c r="E103" s="616"/>
      <c r="F103" s="616"/>
      <c r="G103" s="616"/>
      <c r="H103" s="616"/>
      <c r="I103" s="616"/>
    </row>
    <row r="104" spans="4:9">
      <c r="D104" s="616"/>
      <c r="E104" s="616"/>
      <c r="F104" s="616"/>
      <c r="G104" s="616"/>
      <c r="H104" s="616"/>
      <c r="I104" s="616"/>
    </row>
    <row r="105" spans="4:9">
      <c r="D105" s="616"/>
      <c r="E105" s="616"/>
      <c r="F105" s="616"/>
      <c r="G105" s="616"/>
      <c r="H105" s="616"/>
      <c r="I105" s="616"/>
    </row>
    <row r="106" spans="4:9">
      <c r="D106" s="616"/>
      <c r="E106" s="616"/>
      <c r="F106" s="616"/>
      <c r="G106" s="616"/>
      <c r="H106" s="616"/>
      <c r="I106" s="616"/>
    </row>
    <row r="107" spans="4:9">
      <c r="D107" s="616"/>
      <c r="E107" s="616"/>
      <c r="F107" s="616"/>
      <c r="G107" s="616"/>
      <c r="H107" s="616"/>
      <c r="I107" s="616"/>
    </row>
    <row r="108" spans="4:9">
      <c r="D108" s="616"/>
      <c r="E108" s="616"/>
      <c r="F108" s="616"/>
      <c r="G108" s="616"/>
      <c r="H108" s="616"/>
      <c r="I108" s="616"/>
    </row>
    <row r="109" spans="4:9">
      <c r="D109" s="616"/>
      <c r="E109" s="616"/>
      <c r="F109" s="616"/>
      <c r="G109" s="616"/>
      <c r="H109" s="616"/>
      <c r="I109" s="616"/>
    </row>
    <row r="110" spans="4:9">
      <c r="D110" s="616"/>
      <c r="E110" s="616"/>
      <c r="F110" s="616"/>
      <c r="G110" s="616"/>
      <c r="H110" s="616"/>
      <c r="I110" s="616"/>
    </row>
    <row r="111" spans="4:9">
      <c r="D111" s="616"/>
      <c r="E111" s="616"/>
      <c r="F111" s="616"/>
      <c r="G111" s="616"/>
      <c r="H111" s="616"/>
      <c r="I111" s="616"/>
    </row>
    <row r="112" spans="4:9">
      <c r="D112" s="616"/>
      <c r="E112" s="616"/>
      <c r="F112" s="616"/>
      <c r="G112" s="616"/>
      <c r="H112" s="616"/>
      <c r="I112" s="616"/>
    </row>
    <row r="113" spans="4:9">
      <c r="D113" s="616"/>
      <c r="E113" s="616"/>
      <c r="F113" s="616"/>
      <c r="G113" s="616"/>
      <c r="H113" s="616"/>
      <c r="I113" s="616"/>
    </row>
    <row r="114" spans="4:9">
      <c r="D114" s="616"/>
      <c r="E114" s="616"/>
      <c r="F114" s="616"/>
      <c r="G114" s="616"/>
      <c r="H114" s="616"/>
      <c r="I114" s="616"/>
    </row>
  </sheetData>
  <mergeCells count="96">
    <mergeCell ref="B54:C54"/>
    <mergeCell ref="N6:O7"/>
    <mergeCell ref="P6:U6"/>
    <mergeCell ref="P7:R7"/>
    <mergeCell ref="S7:U7"/>
    <mergeCell ref="N28:O28"/>
    <mergeCell ref="N54:O54"/>
    <mergeCell ref="N53:O53"/>
    <mergeCell ref="B53:C53"/>
    <mergeCell ref="N52:O52"/>
    <mergeCell ref="B52:C52"/>
    <mergeCell ref="N49:O49"/>
    <mergeCell ref="B49:C49"/>
    <mergeCell ref="N50:O50"/>
    <mergeCell ref="B50:C50"/>
    <mergeCell ref="N51:O51"/>
    <mergeCell ref="B51:C51"/>
    <mergeCell ref="N46:O46"/>
    <mergeCell ref="B46:C46"/>
    <mergeCell ref="N47:O47"/>
    <mergeCell ref="B47:C47"/>
    <mergeCell ref="N48:O48"/>
    <mergeCell ref="B48:C48"/>
    <mergeCell ref="N43:O43"/>
    <mergeCell ref="B43:C43"/>
    <mergeCell ref="N44:O44"/>
    <mergeCell ref="B44:C44"/>
    <mergeCell ref="N45:O45"/>
    <mergeCell ref="B45:C45"/>
    <mergeCell ref="N40:O40"/>
    <mergeCell ref="B40:C40"/>
    <mergeCell ref="N41:O41"/>
    <mergeCell ref="B41:C41"/>
    <mergeCell ref="N42:O42"/>
    <mergeCell ref="B42:C42"/>
    <mergeCell ref="N37:O37"/>
    <mergeCell ref="B37:C37"/>
    <mergeCell ref="N38:O38"/>
    <mergeCell ref="B38:C38"/>
    <mergeCell ref="N39:O39"/>
    <mergeCell ref="B39:C39"/>
    <mergeCell ref="N34:O34"/>
    <mergeCell ref="B34:C34"/>
    <mergeCell ref="N35:O35"/>
    <mergeCell ref="B35:C35"/>
    <mergeCell ref="N36:O36"/>
    <mergeCell ref="B36:C36"/>
    <mergeCell ref="N31:O31"/>
    <mergeCell ref="B31:C31"/>
    <mergeCell ref="N32:O32"/>
    <mergeCell ref="B32:C32"/>
    <mergeCell ref="N33:O33"/>
    <mergeCell ref="B33:C33"/>
    <mergeCell ref="N26:O26"/>
    <mergeCell ref="B26:C26"/>
    <mergeCell ref="N27:O27"/>
    <mergeCell ref="B27:C27"/>
    <mergeCell ref="B28:C28"/>
    <mergeCell ref="N23:O23"/>
    <mergeCell ref="B23:C23"/>
    <mergeCell ref="N24:O24"/>
    <mergeCell ref="B24:C24"/>
    <mergeCell ref="N25:O25"/>
    <mergeCell ref="B25:C25"/>
    <mergeCell ref="N20:O20"/>
    <mergeCell ref="B20:C20"/>
    <mergeCell ref="N21:O21"/>
    <mergeCell ref="B21:C21"/>
    <mergeCell ref="N22:O22"/>
    <mergeCell ref="B22:C22"/>
    <mergeCell ref="N17:O17"/>
    <mergeCell ref="B17:C17"/>
    <mergeCell ref="N18:O18"/>
    <mergeCell ref="B18:C18"/>
    <mergeCell ref="N19:O19"/>
    <mergeCell ref="B19:C19"/>
    <mergeCell ref="N14:O14"/>
    <mergeCell ref="B14:C14"/>
    <mergeCell ref="N15:O15"/>
    <mergeCell ref="B15:C15"/>
    <mergeCell ref="N16:O16"/>
    <mergeCell ref="B16:C16"/>
    <mergeCell ref="N11:O11"/>
    <mergeCell ref="B11:C11"/>
    <mergeCell ref="N12:O12"/>
    <mergeCell ref="B12:C12"/>
    <mergeCell ref="N13:O13"/>
    <mergeCell ref="B13:C13"/>
    <mergeCell ref="N9:O9"/>
    <mergeCell ref="B9:C9"/>
    <mergeCell ref="N10:O10"/>
    <mergeCell ref="B10:C10"/>
    <mergeCell ref="B6:C7"/>
    <mergeCell ref="D6:I6"/>
    <mergeCell ref="D7:F7"/>
    <mergeCell ref="G7:I7"/>
  </mergeCells>
  <phoneticPr fontId="72" type="noConversion"/>
  <hyperlinks>
    <hyperlink ref="B2" location="Summary!A1" display="Summary" xr:uid="{3661AAFA-1DB9-4886-A6E2-A80EA16D5366}"/>
  </hyperlinks>
  <pageMargins left="0.511811024" right="0.511811024" top="0.78740157499999996" bottom="0.78740157499999996" header="0.31496062000000002" footer="0.31496062000000002"/>
  <pageSetup paperSize="9" orientation="portrait" r:id="rId1"/>
  <customProperties>
    <customPr name="_pios_id" r:id="rId2"/>
  </customProperties>
  <ignoredErrors>
    <ignoredError sqref="P9:U56"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C5101-CE55-4EC8-8F97-09549D638DAA}">
  <sheetPr>
    <tabColor rgb="FF92D050"/>
  </sheetPr>
  <dimension ref="B1:AD60"/>
  <sheetViews>
    <sheetView showGridLines="0" topLeftCell="B3" zoomScale="84" zoomScaleNormal="85" workbookViewId="0">
      <selection activeCell="P18" sqref="P18"/>
    </sheetView>
  </sheetViews>
  <sheetFormatPr defaultRowHeight="15"/>
  <cols>
    <col min="2" max="2" width="42" customWidth="1"/>
    <col min="3" max="3" width="15.42578125" bestFit="1" customWidth="1"/>
    <col min="4" max="4" width="12" bestFit="1" customWidth="1"/>
    <col min="6" max="6" width="15.42578125" bestFit="1" customWidth="1"/>
    <col min="7" max="7" width="12" bestFit="1" customWidth="1"/>
    <col min="9" max="9" width="8.7109375" bestFit="1" customWidth="1"/>
    <col min="10" max="10" width="45.7109375" bestFit="1" customWidth="1"/>
    <col min="11" max="12" width="12" bestFit="1" customWidth="1"/>
    <col min="14" max="15" width="12" bestFit="1" customWidth="1"/>
    <col min="16" max="16" width="10" bestFit="1" customWidth="1"/>
    <col min="17" max="17" width="12.7109375" bestFit="1" customWidth="1"/>
    <col min="18" max="18" width="14.140625" bestFit="1" customWidth="1"/>
    <col min="19" max="19" width="12.7109375" bestFit="1" customWidth="1"/>
    <col min="20" max="20" width="15.42578125" bestFit="1" customWidth="1"/>
  </cols>
  <sheetData>
    <row r="1" spans="2:30">
      <c r="B1" s="19" t="s">
        <v>42</v>
      </c>
    </row>
    <row r="3" spans="2:30" ht="20.25" customHeight="1">
      <c r="B3" s="682" t="s">
        <v>159</v>
      </c>
      <c r="C3" s="682"/>
      <c r="D3" s="682"/>
      <c r="E3" s="682"/>
      <c r="F3" s="682"/>
      <c r="G3" s="682"/>
      <c r="H3" s="682"/>
      <c r="J3" s="682" t="s">
        <v>160</v>
      </c>
      <c r="K3" s="682"/>
      <c r="L3" s="682"/>
      <c r="M3" s="682"/>
      <c r="N3" s="682"/>
      <c r="O3" s="682"/>
      <c r="P3" s="682"/>
    </row>
    <row r="4" spans="2:30" ht="18" customHeight="1">
      <c r="B4" s="383" t="s">
        <v>161</v>
      </c>
      <c r="C4" s="384" t="s">
        <v>1113</v>
      </c>
      <c r="D4" s="384" t="s">
        <v>745</v>
      </c>
      <c r="E4" s="384" t="s">
        <v>164</v>
      </c>
      <c r="F4" s="658">
        <v>2025</v>
      </c>
      <c r="G4" s="658">
        <v>2024</v>
      </c>
      <c r="H4" s="384" t="s">
        <v>164</v>
      </c>
      <c r="J4" s="383" t="s">
        <v>161</v>
      </c>
      <c r="K4" s="384" t="str">
        <f>C4</f>
        <v>4T25</v>
      </c>
      <c r="L4" s="384" t="str">
        <f>D4</f>
        <v>4T24</v>
      </c>
      <c r="M4" s="384" t="s">
        <v>164</v>
      </c>
      <c r="N4" s="658">
        <f>F4</f>
        <v>2025</v>
      </c>
      <c r="O4" s="658">
        <f>G4</f>
        <v>2024</v>
      </c>
      <c r="P4" s="384" t="s">
        <v>164</v>
      </c>
    </row>
    <row r="5" spans="2:30">
      <c r="B5" t="s">
        <v>165</v>
      </c>
      <c r="C5" s="381">
        <v>725038097.25</v>
      </c>
      <c r="D5" s="381">
        <v>659746227.96000004</v>
      </c>
      <c r="E5" s="382">
        <v>9.8000000000000004E-2</v>
      </c>
      <c r="F5" s="381">
        <v>2805234376.4699998</v>
      </c>
      <c r="G5" s="381">
        <v>2630752817.5700002</v>
      </c>
      <c r="H5" s="382">
        <v>6.6000000000000003E-2</v>
      </c>
      <c r="I5" s="4"/>
      <c r="J5" t="s">
        <v>165</v>
      </c>
      <c r="K5" s="381">
        <v>999949016.70799994</v>
      </c>
      <c r="L5" s="381">
        <v>931121657.26900005</v>
      </c>
      <c r="M5" s="382">
        <v>7.2999999999999995E-2</v>
      </c>
      <c r="N5" s="381">
        <v>3878548390.1560001</v>
      </c>
      <c r="O5" s="381">
        <v>3672684199.2909999</v>
      </c>
      <c r="P5" s="382">
        <v>5.6000000000000001E-2</v>
      </c>
      <c r="Q5" s="643"/>
      <c r="R5" s="614"/>
      <c r="T5" s="643"/>
      <c r="Y5" s="18"/>
      <c r="Z5" s="18"/>
      <c r="AA5" s="18"/>
      <c r="AB5" s="18"/>
      <c r="AC5" s="18"/>
      <c r="AD5" s="18"/>
    </row>
    <row r="6" spans="2:30">
      <c r="B6" t="s">
        <v>166</v>
      </c>
      <c r="C6" s="381">
        <v>-9081379.0500000007</v>
      </c>
      <c r="D6" s="381">
        <v>-14180083.279999999</v>
      </c>
      <c r="E6" s="382">
        <v>-0.35899999999999999</v>
      </c>
      <c r="F6" s="381">
        <v>-14863048.199999999</v>
      </c>
      <c r="G6" s="381">
        <v>-46816436.32</v>
      </c>
      <c r="H6" s="382">
        <v>-0.68200000000000005</v>
      </c>
      <c r="I6" s="4"/>
      <c r="J6" t="s">
        <v>166</v>
      </c>
      <c r="K6" s="381">
        <v>-9993282.4959999993</v>
      </c>
      <c r="L6" s="381">
        <v>-3251154.2349999999</v>
      </c>
      <c r="M6" s="382">
        <v>2.073</v>
      </c>
      <c r="N6" s="381">
        <v>-17506688.475000001</v>
      </c>
      <c r="O6" s="381">
        <v>-38527447.127999999</v>
      </c>
      <c r="P6" s="382">
        <v>-0.54500000000000004</v>
      </c>
      <c r="Q6" s="641"/>
      <c r="R6" s="614"/>
      <c r="T6" s="642"/>
      <c r="Y6" s="18"/>
      <c r="Z6" s="18"/>
      <c r="AA6" s="18"/>
      <c r="AB6" s="18"/>
      <c r="AC6" s="18"/>
      <c r="AD6" s="18"/>
    </row>
    <row r="7" spans="2:30">
      <c r="B7" t="s">
        <v>167</v>
      </c>
      <c r="C7" s="381">
        <v>339904.31</v>
      </c>
      <c r="D7" s="381">
        <v>301675.34999999998</v>
      </c>
      <c r="E7" s="382">
        <v>0.126</v>
      </c>
      <c r="F7" s="381">
        <v>1423767.2</v>
      </c>
      <c r="G7" s="381">
        <v>1200766.53</v>
      </c>
      <c r="H7" s="382">
        <v>0.185</v>
      </c>
      <c r="I7" s="4"/>
      <c r="J7" t="s">
        <v>167</v>
      </c>
      <c r="K7" s="381">
        <v>339904.31</v>
      </c>
      <c r="L7" s="381">
        <v>301675.34999999998</v>
      </c>
      <c r="M7" s="382">
        <v>0.126</v>
      </c>
      <c r="N7" s="381">
        <v>1423767.2</v>
      </c>
      <c r="O7" s="381">
        <v>1200766.53</v>
      </c>
      <c r="P7" s="382">
        <v>0.185</v>
      </c>
      <c r="Q7" s="641"/>
      <c r="R7" s="614"/>
      <c r="Y7" s="18"/>
      <c r="Z7" s="18"/>
      <c r="AA7" s="18"/>
      <c r="AB7" s="18"/>
      <c r="AC7" s="18"/>
      <c r="AD7" s="18"/>
    </row>
    <row r="8" spans="2:30">
      <c r="B8" s="385" t="s">
        <v>168</v>
      </c>
      <c r="C8" s="468">
        <v>716296622.50999999</v>
      </c>
      <c r="D8" s="468">
        <v>645867820.03000009</v>
      </c>
      <c r="E8" s="386">
        <v>0.109</v>
      </c>
      <c r="F8" s="468">
        <v>2791795095.4699998</v>
      </c>
      <c r="G8" s="468">
        <v>2585137147.7800002</v>
      </c>
      <c r="H8" s="386">
        <v>7.9000000000000001E-2</v>
      </c>
      <c r="I8" s="4"/>
      <c r="J8" s="385" t="s">
        <v>168</v>
      </c>
      <c r="K8" s="468">
        <v>990295638.52100003</v>
      </c>
      <c r="L8" s="468">
        <v>928172178.38399994</v>
      </c>
      <c r="M8" s="386">
        <v>6.6000000000000003E-2</v>
      </c>
      <c r="N8" s="468">
        <v>3862465468.881</v>
      </c>
      <c r="O8" s="468">
        <v>3635357518.6919999</v>
      </c>
      <c r="P8" s="386">
        <v>6.2E-2</v>
      </c>
      <c r="Q8" s="641"/>
      <c r="R8" s="614"/>
      <c r="Y8" s="18"/>
      <c r="Z8" s="18"/>
      <c r="AA8" s="18"/>
      <c r="AB8" s="18"/>
      <c r="AC8" s="18"/>
      <c r="AD8" s="18"/>
    </row>
    <row r="9" spans="2:30">
      <c r="B9" t="s">
        <v>169</v>
      </c>
      <c r="C9" s="381">
        <v>-72611758.420000002</v>
      </c>
      <c r="D9" s="381">
        <v>-64875735.659999996</v>
      </c>
      <c r="E9" s="382">
        <v>0.11899999999999999</v>
      </c>
      <c r="F9" s="381">
        <v>-278450839.63999999</v>
      </c>
      <c r="G9" s="381">
        <v>-256067371.51999998</v>
      </c>
      <c r="H9" s="382">
        <v>8.6999999999999994E-2</v>
      </c>
      <c r="I9" s="4"/>
      <c r="J9" t="s">
        <v>169</v>
      </c>
      <c r="K9" s="381">
        <v>-96920871.709999993</v>
      </c>
      <c r="L9" s="381">
        <v>-85608907.031000003</v>
      </c>
      <c r="M9" s="382">
        <v>0.13200000000000001</v>
      </c>
      <c r="N9" s="381">
        <v>-374514542.75400001</v>
      </c>
      <c r="O9" s="381">
        <v>-347936567.389</v>
      </c>
      <c r="P9" s="382">
        <v>7.5999999999999998E-2</v>
      </c>
      <c r="Q9" s="641"/>
      <c r="R9" s="614"/>
      <c r="Y9" s="18"/>
      <c r="Z9" s="18"/>
      <c r="AA9" s="18"/>
      <c r="AB9" s="18"/>
      <c r="AC9" s="18"/>
      <c r="AD9" s="18"/>
    </row>
    <row r="10" spans="2:30">
      <c r="B10" s="385" t="s">
        <v>170</v>
      </c>
      <c r="C10" s="468">
        <v>643684864.09000003</v>
      </c>
      <c r="D10" s="468">
        <v>580992084.37000012</v>
      </c>
      <c r="E10" s="386">
        <v>0.107</v>
      </c>
      <c r="F10" s="468">
        <v>2513344255.8299999</v>
      </c>
      <c r="G10" s="468">
        <v>2329069776.2600002</v>
      </c>
      <c r="H10" s="386">
        <v>7.9000000000000001E-2</v>
      </c>
      <c r="I10" s="4"/>
      <c r="J10" s="385" t="s">
        <v>170</v>
      </c>
      <c r="K10" s="468">
        <v>893374766.80999994</v>
      </c>
      <c r="L10" s="468">
        <v>842563271.35300004</v>
      </c>
      <c r="M10" s="386">
        <v>0.06</v>
      </c>
      <c r="N10" s="468">
        <v>3487950926.1259999</v>
      </c>
      <c r="O10" s="468">
        <v>3287420951.303</v>
      </c>
      <c r="P10" s="386">
        <v>0.06</v>
      </c>
      <c r="Q10" s="641"/>
      <c r="R10" s="614"/>
      <c r="Y10" s="18"/>
      <c r="Z10" s="18"/>
      <c r="AA10" s="18"/>
      <c r="AB10" s="18"/>
      <c r="AC10" s="18"/>
      <c r="AD10" s="18"/>
    </row>
    <row r="11" spans="2:30">
      <c r="B11" t="s">
        <v>171</v>
      </c>
      <c r="C11" s="381">
        <v>-119383267.43000001</v>
      </c>
      <c r="D11" s="381">
        <v>-159423041.42000002</v>
      </c>
      <c r="E11" s="382">
        <v>-0.251</v>
      </c>
      <c r="F11" s="381">
        <v>-408912866.86000001</v>
      </c>
      <c r="G11" s="381">
        <v>-457912057.32000005</v>
      </c>
      <c r="H11" s="382">
        <v>-0.107</v>
      </c>
      <c r="I11" s="4"/>
      <c r="J11" t="s">
        <v>171</v>
      </c>
      <c r="K11" s="381">
        <v>-143453829.5</v>
      </c>
      <c r="L11" s="381">
        <v>-147278635.266</v>
      </c>
      <c r="M11" s="382">
        <v>-2.5000000000000001E-2</v>
      </c>
      <c r="N11" s="381">
        <v>-493255604.05000001</v>
      </c>
      <c r="O11" s="381">
        <v>-502658378.27200001</v>
      </c>
      <c r="P11" s="382">
        <v>-1.7999999999999999E-2</v>
      </c>
      <c r="Q11" s="641"/>
      <c r="R11" s="614"/>
      <c r="Y11" s="18"/>
      <c r="Z11" s="18"/>
      <c r="AA11" s="18"/>
      <c r="AB11" s="18"/>
      <c r="AC11" s="18"/>
      <c r="AD11" s="18"/>
    </row>
    <row r="12" spans="2:30">
      <c r="B12" s="385" t="s">
        <v>172</v>
      </c>
      <c r="C12" s="468">
        <v>524301596.66000003</v>
      </c>
      <c r="D12" s="468">
        <v>421569042.95000011</v>
      </c>
      <c r="E12" s="386">
        <v>0.24299999999999999</v>
      </c>
      <c r="F12" s="468">
        <v>2104431388.9699998</v>
      </c>
      <c r="G12" s="468">
        <v>1871157718.9400001</v>
      </c>
      <c r="H12" s="386">
        <v>0.124</v>
      </c>
      <c r="I12" s="4"/>
      <c r="J12" s="385" t="s">
        <v>172</v>
      </c>
      <c r="K12" s="468">
        <v>749920937.30999994</v>
      </c>
      <c r="L12" s="468">
        <v>695284636.08700001</v>
      </c>
      <c r="M12" s="386">
        <v>7.8E-2</v>
      </c>
      <c r="N12" s="468">
        <v>2994695322.0760002</v>
      </c>
      <c r="O12" s="468">
        <v>2784762573.0300002</v>
      </c>
      <c r="P12" s="386">
        <v>7.4999999999999997E-2</v>
      </c>
      <c r="Q12" s="641"/>
      <c r="R12" s="614"/>
      <c r="Y12" s="18"/>
      <c r="Z12" s="18"/>
      <c r="AA12" s="18"/>
      <c r="AB12" s="18"/>
      <c r="AC12" s="18"/>
      <c r="AD12" s="18"/>
    </row>
    <row r="13" spans="2:30">
      <c r="B13" s="387" t="s">
        <v>173</v>
      </c>
      <c r="C13" s="388">
        <v>0.81453149811317016</v>
      </c>
      <c r="D13" s="388">
        <v>0.72560204225007519</v>
      </c>
      <c r="E13" s="389">
        <v>8.8919999999999995</v>
      </c>
      <c r="F13" s="388">
        <v>0.83699999999999997</v>
      </c>
      <c r="G13" s="388">
        <v>0.80300000000000005</v>
      </c>
      <c r="H13" s="389">
        <v>3.391</v>
      </c>
      <c r="J13" s="387" t="s">
        <v>173</v>
      </c>
      <c r="K13" s="388">
        <v>0.83899999999999997</v>
      </c>
      <c r="L13" s="388">
        <v>0.82499999999999996</v>
      </c>
      <c r="M13" s="389">
        <v>1.4219999999999999</v>
      </c>
      <c r="N13" s="388">
        <v>0.85799999999999998</v>
      </c>
      <c r="O13" s="388">
        <v>0.84699999999999998</v>
      </c>
      <c r="P13" s="389">
        <v>1.1479999999999999</v>
      </c>
      <c r="Q13" s="4"/>
      <c r="R13" s="614"/>
      <c r="Y13" s="18"/>
      <c r="Z13" s="18"/>
      <c r="AA13" s="18"/>
      <c r="AB13" s="18"/>
      <c r="AC13" s="18"/>
      <c r="AD13" s="18"/>
    </row>
    <row r="14" spans="2:30">
      <c r="B14" t="s">
        <v>174</v>
      </c>
      <c r="C14" s="381">
        <v>-130707131.02</v>
      </c>
      <c r="D14" s="381">
        <v>-98879317.579999998</v>
      </c>
      <c r="E14" s="382">
        <v>0.32100000000000001</v>
      </c>
      <c r="F14" s="381">
        <v>-454560863.74000001</v>
      </c>
      <c r="G14" s="381">
        <v>-361426471.11000001</v>
      </c>
      <c r="H14" s="382">
        <v>0.25700000000000001</v>
      </c>
      <c r="I14" s="4"/>
      <c r="J14" t="s">
        <v>174</v>
      </c>
      <c r="K14" s="381">
        <v>-155919907.61300001</v>
      </c>
      <c r="L14" s="381">
        <v>-130865159.352</v>
      </c>
      <c r="M14" s="382">
        <v>0.191</v>
      </c>
      <c r="N14" s="381">
        <v>-557898335.35599995</v>
      </c>
      <c r="O14" s="381">
        <v>-472527137.63800001</v>
      </c>
      <c r="P14" s="382">
        <v>0.18</v>
      </c>
      <c r="Q14" s="641"/>
      <c r="R14" s="614"/>
      <c r="Y14" s="18"/>
      <c r="Z14" s="18"/>
      <c r="AA14" s="18"/>
      <c r="AB14" s="18"/>
      <c r="AC14" s="18"/>
      <c r="AD14" s="18"/>
    </row>
    <row r="15" spans="2:30">
      <c r="B15" s="385" t="s">
        <v>175</v>
      </c>
      <c r="C15" s="468">
        <v>393594465.64000005</v>
      </c>
      <c r="D15" s="468">
        <v>322689725.37000012</v>
      </c>
      <c r="E15" s="386">
        <v>5.0000000000000001E-3</v>
      </c>
      <c r="F15" s="468">
        <v>1649870525.2299998</v>
      </c>
      <c r="G15" s="468">
        <v>1509731247.8299999</v>
      </c>
      <c r="H15" s="386">
        <v>9.1999999999999998E-2</v>
      </c>
      <c r="I15" s="4"/>
      <c r="J15" s="385" t="s">
        <v>175</v>
      </c>
      <c r="K15" s="468">
        <v>594001029.69599998</v>
      </c>
      <c r="L15" s="468">
        <v>564419476.73399997</v>
      </c>
      <c r="M15" s="386">
        <v>5.1999999999999998E-2</v>
      </c>
      <c r="N15" s="468">
        <v>2436796986.7189999</v>
      </c>
      <c r="O15" s="468">
        <v>2312235435.3920002</v>
      </c>
      <c r="P15" s="386">
        <v>5.2999999999999999E-2</v>
      </c>
      <c r="Q15" s="641"/>
      <c r="R15" s="614"/>
      <c r="Y15" s="18"/>
      <c r="Z15" s="18"/>
      <c r="AA15" s="18"/>
      <c r="AB15" s="18"/>
      <c r="AC15" s="18"/>
      <c r="AD15" s="18"/>
    </row>
    <row r="16" spans="2:30">
      <c r="B16" t="s">
        <v>176</v>
      </c>
      <c r="C16" s="381">
        <v>111546574.3</v>
      </c>
      <c r="D16" s="381">
        <v>156908443.90000001</v>
      </c>
      <c r="E16" s="382">
        <v>-0.28899999999999998</v>
      </c>
      <c r="F16" s="381">
        <v>422301521.87</v>
      </c>
      <c r="G16" s="381">
        <v>488520596.95999998</v>
      </c>
      <c r="H16" s="382">
        <v>-0.13500000000000001</v>
      </c>
      <c r="I16" s="4"/>
      <c r="J16" t="s">
        <v>177</v>
      </c>
      <c r="K16" s="381">
        <v>-304654124.00300002</v>
      </c>
      <c r="L16" s="381">
        <v>-350512427.17500001</v>
      </c>
      <c r="M16" s="382">
        <v>-0.13</v>
      </c>
      <c r="N16" s="381">
        <v>-1294489490.388</v>
      </c>
      <c r="O16" s="381">
        <v>-1223979435.677</v>
      </c>
      <c r="P16" s="382">
        <v>5.7000000000000002E-2</v>
      </c>
      <c r="Q16" s="641"/>
      <c r="R16" s="614"/>
      <c r="Y16" s="18"/>
      <c r="Z16" s="18"/>
      <c r="AA16" s="18"/>
      <c r="AB16" s="18"/>
      <c r="AC16" s="18"/>
      <c r="AD16" s="18"/>
    </row>
    <row r="17" spans="2:30">
      <c r="B17" t="s">
        <v>177</v>
      </c>
      <c r="C17" s="381">
        <v>-238957817.54000002</v>
      </c>
      <c r="D17" s="381">
        <v>-285349219.00999999</v>
      </c>
      <c r="E17" s="382">
        <v>-0.16200000000000001</v>
      </c>
      <c r="F17" s="381">
        <v>-1037307965.05</v>
      </c>
      <c r="G17" s="381">
        <v>-1000649015.7399999</v>
      </c>
      <c r="H17" s="382">
        <v>3.5999999999999997E-2</v>
      </c>
      <c r="I17" s="4"/>
      <c r="J17" s="385" t="s">
        <v>178</v>
      </c>
      <c r="K17" s="468">
        <v>289346905.69300002</v>
      </c>
      <c r="L17" s="468">
        <v>213907049.55899999</v>
      </c>
      <c r="M17" s="386">
        <v>0.35199999999999998</v>
      </c>
      <c r="N17" s="468">
        <v>1142307496.3299999</v>
      </c>
      <c r="O17" s="468">
        <v>1088255999.714</v>
      </c>
      <c r="P17" s="386">
        <v>4.9000000000000002E-2</v>
      </c>
      <c r="Q17" s="641"/>
      <c r="R17" s="614"/>
      <c r="Y17" s="18"/>
      <c r="Z17" s="18"/>
      <c r="AA17" s="18"/>
      <c r="AB17" s="18"/>
      <c r="AC17" s="18"/>
      <c r="AD17" s="18"/>
    </row>
    <row r="18" spans="2:30">
      <c r="B18" s="385" t="s">
        <v>178</v>
      </c>
      <c r="C18" s="468">
        <v>266183222.40000004</v>
      </c>
      <c r="D18" s="468">
        <v>194248950.26000011</v>
      </c>
      <c r="E18" s="386">
        <v>0.37</v>
      </c>
      <c r="F18" s="468">
        <v>1034864082.05</v>
      </c>
      <c r="G18" s="468">
        <v>997602829.05000031</v>
      </c>
      <c r="H18" s="386">
        <v>3.6999999999999998E-2</v>
      </c>
      <c r="I18" s="4"/>
      <c r="J18" t="s">
        <v>179</v>
      </c>
      <c r="K18" s="381">
        <v>37401187.381999999</v>
      </c>
      <c r="L18" s="381">
        <v>374862.37400000001</v>
      </c>
      <c r="M18" s="382">
        <v>98.772999999999996</v>
      </c>
      <c r="N18" s="381">
        <v>36349878.608999997</v>
      </c>
      <c r="O18" s="381">
        <v>-42196600.792000003</v>
      </c>
      <c r="P18" s="382" t="s">
        <v>180</v>
      </c>
      <c r="Q18" s="641"/>
      <c r="R18" s="614"/>
      <c r="Y18" s="18"/>
      <c r="Z18" s="18"/>
      <c r="AA18" s="18"/>
      <c r="AB18" s="18"/>
      <c r="AC18" s="18"/>
      <c r="AD18" s="18"/>
    </row>
    <row r="19" spans="2:30">
      <c r="B19" t="s">
        <v>179</v>
      </c>
      <c r="C19" s="381">
        <v>46918152.25</v>
      </c>
      <c r="D19" s="381">
        <v>6385397.1600000001</v>
      </c>
      <c r="E19" s="382">
        <v>6.3470000000000004</v>
      </c>
      <c r="F19" s="381">
        <v>89206421.459999993</v>
      </c>
      <c r="G19" s="381">
        <v>-6130305.9800000004</v>
      </c>
      <c r="H19" s="382" t="s">
        <v>180</v>
      </c>
      <c r="I19" s="4"/>
      <c r="J19" t="s">
        <v>181</v>
      </c>
      <c r="K19" s="381">
        <v>-13646719.619999999</v>
      </c>
      <c r="L19" s="381">
        <v>-13646719.619999999</v>
      </c>
      <c r="M19" s="382">
        <v>0</v>
      </c>
      <c r="N19" s="381">
        <v>-54586878.479999997</v>
      </c>
      <c r="O19" s="381">
        <v>-54586878.479999997</v>
      </c>
      <c r="P19" s="382">
        <v>0</v>
      </c>
      <c r="Q19" s="641"/>
      <c r="R19" s="614"/>
      <c r="Y19" s="18"/>
      <c r="Z19" s="18"/>
      <c r="AA19" s="18"/>
      <c r="AB19" s="18"/>
      <c r="AC19" s="18"/>
      <c r="AD19" s="18"/>
    </row>
    <row r="20" spans="2:30">
      <c r="B20" s="385" t="s">
        <v>182</v>
      </c>
      <c r="C20" s="468">
        <v>313101374.65000004</v>
      </c>
      <c r="D20" s="468">
        <v>200634347.42000011</v>
      </c>
      <c r="E20" s="386">
        <v>0.56000000000000005</v>
      </c>
      <c r="F20" s="468">
        <v>1124070503.51</v>
      </c>
      <c r="G20" s="468">
        <v>991472523.07000029</v>
      </c>
      <c r="H20" s="386">
        <v>0.13300000000000001</v>
      </c>
      <c r="I20" s="4"/>
      <c r="J20" s="385" t="s">
        <v>182</v>
      </c>
      <c r="K20" s="468">
        <v>313101373.45599997</v>
      </c>
      <c r="L20" s="468">
        <v>200635192.31400001</v>
      </c>
      <c r="M20" s="386">
        <v>0.56000000000000005</v>
      </c>
      <c r="N20" s="468">
        <v>1124070496.46</v>
      </c>
      <c r="O20" s="468">
        <v>991472520.44099998</v>
      </c>
      <c r="P20" s="386">
        <v>0.13300000000000001</v>
      </c>
      <c r="Q20" s="641"/>
      <c r="R20" s="614"/>
      <c r="Y20" s="18"/>
      <c r="Z20" s="18"/>
      <c r="AA20" s="18"/>
      <c r="AB20" s="18"/>
      <c r="AC20" s="18"/>
      <c r="AD20" s="18"/>
    </row>
    <row r="23" spans="2:30">
      <c r="B23" s="19" t="s">
        <v>42</v>
      </c>
    </row>
    <row r="25" spans="2:30" ht="15" customHeight="1">
      <c r="B25" s="682" t="s">
        <v>183</v>
      </c>
      <c r="C25" s="682"/>
      <c r="D25" s="682"/>
      <c r="E25" s="682"/>
      <c r="F25" s="682"/>
      <c r="G25" s="682"/>
      <c r="H25" s="682"/>
      <c r="J25" s="682" t="s">
        <v>184</v>
      </c>
      <c r="K25" s="682"/>
      <c r="L25" s="682"/>
      <c r="M25" s="682"/>
      <c r="N25" s="682"/>
      <c r="O25" s="682"/>
      <c r="P25" s="682"/>
    </row>
    <row r="26" spans="2:30">
      <c r="B26" s="383" t="s">
        <v>161</v>
      </c>
      <c r="C26" s="384" t="s">
        <v>1112</v>
      </c>
      <c r="D26" s="384" t="s">
        <v>674</v>
      </c>
      <c r="E26" s="384" t="s">
        <v>187</v>
      </c>
      <c r="F26" s="658">
        <v>2025</v>
      </c>
      <c r="G26" s="658">
        <v>2024</v>
      </c>
      <c r="H26" s="384" t="s">
        <v>187</v>
      </c>
      <c r="J26" s="383" t="s">
        <v>161</v>
      </c>
      <c r="K26" s="384" t="str">
        <f>C26</f>
        <v>4Q25</v>
      </c>
      <c r="L26" s="384" t="str">
        <f t="shared" ref="L26:P26" si="0">D26</f>
        <v>4Q24</v>
      </c>
      <c r="M26" s="384" t="str">
        <f t="shared" si="0"/>
        <v>Chg. %</v>
      </c>
      <c r="N26" s="658">
        <f t="shared" si="0"/>
        <v>2025</v>
      </c>
      <c r="O26" s="658">
        <f t="shared" si="0"/>
        <v>2024</v>
      </c>
      <c r="P26" s="384" t="str">
        <f t="shared" si="0"/>
        <v>Chg. %</v>
      </c>
    </row>
    <row r="27" spans="2:30">
      <c r="B27" t="s">
        <v>188</v>
      </c>
      <c r="C27" s="381">
        <f>C5</f>
        <v>725038097.25</v>
      </c>
      <c r="D27" s="381">
        <f t="shared" ref="D27:H27" si="1">D5</f>
        <v>659746227.96000004</v>
      </c>
      <c r="E27" s="382">
        <f t="shared" si="1"/>
        <v>9.8000000000000004E-2</v>
      </c>
      <c r="F27" s="381">
        <f t="shared" si="1"/>
        <v>2805234376.4699998</v>
      </c>
      <c r="G27" s="381">
        <f t="shared" si="1"/>
        <v>2630752817.5700002</v>
      </c>
      <c r="H27" s="382">
        <f t="shared" si="1"/>
        <v>6.6000000000000003E-2</v>
      </c>
      <c r="J27" t="s">
        <v>188</v>
      </c>
      <c r="K27" s="381">
        <f>K5</f>
        <v>999949016.70799994</v>
      </c>
      <c r="L27" s="381">
        <f t="shared" ref="L27:P27" si="2">L5</f>
        <v>931121657.26900005</v>
      </c>
      <c r="M27" s="382">
        <f t="shared" si="2"/>
        <v>7.2999999999999995E-2</v>
      </c>
      <c r="N27" s="381">
        <f t="shared" si="2"/>
        <v>3878548390.1560001</v>
      </c>
      <c r="O27" s="381">
        <f t="shared" si="2"/>
        <v>3672684199.2909999</v>
      </c>
      <c r="P27" s="382">
        <f t="shared" si="2"/>
        <v>5.6000000000000001E-2</v>
      </c>
    </row>
    <row r="28" spans="2:30">
      <c r="B28" t="s">
        <v>189</v>
      </c>
      <c r="C28" s="381">
        <f t="shared" ref="C28:H42" si="3">C6</f>
        <v>-9081379.0500000007</v>
      </c>
      <c r="D28" s="381">
        <f t="shared" si="3"/>
        <v>-14180083.279999999</v>
      </c>
      <c r="E28" s="382">
        <f t="shared" si="3"/>
        <v>-0.35899999999999999</v>
      </c>
      <c r="F28" s="381">
        <f t="shared" si="3"/>
        <v>-14863048.199999999</v>
      </c>
      <c r="G28" s="381">
        <f t="shared" si="3"/>
        <v>-46816436.32</v>
      </c>
      <c r="H28" s="382">
        <f t="shared" si="3"/>
        <v>-0.68200000000000005</v>
      </c>
      <c r="J28" t="s">
        <v>189</v>
      </c>
      <c r="K28" s="381">
        <f t="shared" ref="K28:P28" si="4">K6</f>
        <v>-9993282.4959999993</v>
      </c>
      <c r="L28" s="381">
        <f t="shared" si="4"/>
        <v>-3251154.2349999999</v>
      </c>
      <c r="M28" s="382">
        <f t="shared" si="4"/>
        <v>2.073</v>
      </c>
      <c r="N28" s="381">
        <f t="shared" si="4"/>
        <v>-17506688.475000001</v>
      </c>
      <c r="O28" s="381">
        <f t="shared" si="4"/>
        <v>-38527447.127999999</v>
      </c>
      <c r="P28" s="382">
        <f t="shared" si="4"/>
        <v>-0.54500000000000004</v>
      </c>
    </row>
    <row r="29" spans="2:30">
      <c r="B29" t="s">
        <v>190</v>
      </c>
      <c r="C29" s="381">
        <f t="shared" si="3"/>
        <v>339904.31</v>
      </c>
      <c r="D29" s="381">
        <f t="shared" si="3"/>
        <v>301675.34999999998</v>
      </c>
      <c r="E29" s="382">
        <f t="shared" si="3"/>
        <v>0.126</v>
      </c>
      <c r="F29" s="381">
        <f t="shared" si="3"/>
        <v>1423767.2</v>
      </c>
      <c r="G29" s="381">
        <f t="shared" si="3"/>
        <v>1200766.53</v>
      </c>
      <c r="H29" s="382">
        <f t="shared" si="3"/>
        <v>0.185</v>
      </c>
      <c r="J29" t="s">
        <v>190</v>
      </c>
      <c r="K29" s="381">
        <f t="shared" ref="K29:P29" si="5">K7</f>
        <v>339904.31</v>
      </c>
      <c r="L29" s="381">
        <f t="shared" si="5"/>
        <v>301675.34999999998</v>
      </c>
      <c r="M29" s="382">
        <f t="shared" si="5"/>
        <v>0.126</v>
      </c>
      <c r="N29" s="381">
        <f t="shared" si="5"/>
        <v>1423767.2</v>
      </c>
      <c r="O29" s="381">
        <f t="shared" si="5"/>
        <v>1200766.53</v>
      </c>
      <c r="P29" s="382">
        <f t="shared" si="5"/>
        <v>0.185</v>
      </c>
    </row>
    <row r="30" spans="2:30">
      <c r="B30" s="385" t="s">
        <v>191</v>
      </c>
      <c r="C30" s="468">
        <f t="shared" si="3"/>
        <v>716296622.50999999</v>
      </c>
      <c r="D30" s="468">
        <f t="shared" si="3"/>
        <v>645867820.03000009</v>
      </c>
      <c r="E30" s="386">
        <f t="shared" si="3"/>
        <v>0.109</v>
      </c>
      <c r="F30" s="468">
        <f t="shared" si="3"/>
        <v>2791795095.4699998</v>
      </c>
      <c r="G30" s="468">
        <f t="shared" si="3"/>
        <v>2585137147.7800002</v>
      </c>
      <c r="H30" s="386">
        <f t="shared" si="3"/>
        <v>7.9000000000000001E-2</v>
      </c>
      <c r="J30" s="385" t="s">
        <v>191</v>
      </c>
      <c r="K30" s="468">
        <f t="shared" ref="K30:P30" si="6">K8</f>
        <v>990295638.52100003</v>
      </c>
      <c r="L30" s="468">
        <f t="shared" si="6"/>
        <v>928172178.38399994</v>
      </c>
      <c r="M30" s="386">
        <f t="shared" si="6"/>
        <v>6.6000000000000003E-2</v>
      </c>
      <c r="N30" s="468">
        <f t="shared" si="6"/>
        <v>3862465468.881</v>
      </c>
      <c r="O30" s="468">
        <f t="shared" si="6"/>
        <v>3635357518.6919999</v>
      </c>
      <c r="P30" s="386">
        <f t="shared" si="6"/>
        <v>6.2E-2</v>
      </c>
    </row>
    <row r="31" spans="2:30">
      <c r="B31" t="s">
        <v>192</v>
      </c>
      <c r="C31" s="381">
        <f t="shared" si="3"/>
        <v>-72611758.420000002</v>
      </c>
      <c r="D31" s="381">
        <f t="shared" si="3"/>
        <v>-64875735.659999996</v>
      </c>
      <c r="E31" s="382">
        <f t="shared" si="3"/>
        <v>0.11899999999999999</v>
      </c>
      <c r="F31" s="381">
        <f t="shared" si="3"/>
        <v>-278450839.63999999</v>
      </c>
      <c r="G31" s="381">
        <f t="shared" si="3"/>
        <v>-256067371.51999998</v>
      </c>
      <c r="H31" s="382">
        <f t="shared" si="3"/>
        <v>8.6999999999999994E-2</v>
      </c>
      <c r="J31" t="s">
        <v>192</v>
      </c>
      <c r="K31" s="381">
        <f t="shared" ref="K31:P31" si="7">K9</f>
        <v>-96920871.709999993</v>
      </c>
      <c r="L31" s="381">
        <f t="shared" si="7"/>
        <v>-85608907.031000003</v>
      </c>
      <c r="M31" s="382">
        <f t="shared" si="7"/>
        <v>0.13200000000000001</v>
      </c>
      <c r="N31" s="381">
        <f t="shared" si="7"/>
        <v>-374514542.75400001</v>
      </c>
      <c r="O31" s="381">
        <f t="shared" si="7"/>
        <v>-347936567.389</v>
      </c>
      <c r="P31" s="382">
        <f t="shared" si="7"/>
        <v>7.5999999999999998E-2</v>
      </c>
    </row>
    <row r="32" spans="2:30">
      <c r="B32" s="385" t="s">
        <v>193</v>
      </c>
      <c r="C32" s="468">
        <f t="shared" si="3"/>
        <v>643684864.09000003</v>
      </c>
      <c r="D32" s="468">
        <f t="shared" si="3"/>
        <v>580992084.37000012</v>
      </c>
      <c r="E32" s="386">
        <f t="shared" si="3"/>
        <v>0.107</v>
      </c>
      <c r="F32" s="468">
        <f t="shared" si="3"/>
        <v>2513344255.8299999</v>
      </c>
      <c r="G32" s="468">
        <f t="shared" si="3"/>
        <v>2329069776.2600002</v>
      </c>
      <c r="H32" s="386">
        <f t="shared" si="3"/>
        <v>7.9000000000000001E-2</v>
      </c>
      <c r="J32" s="385" t="s">
        <v>193</v>
      </c>
      <c r="K32" s="468">
        <f t="shared" ref="K32:P32" si="8">K10</f>
        <v>893374766.80999994</v>
      </c>
      <c r="L32" s="468">
        <f t="shared" si="8"/>
        <v>842563271.35300004</v>
      </c>
      <c r="M32" s="386">
        <f t="shared" si="8"/>
        <v>0.06</v>
      </c>
      <c r="N32" s="468">
        <f t="shared" si="8"/>
        <v>3487950926.1259999</v>
      </c>
      <c r="O32" s="468">
        <f t="shared" si="8"/>
        <v>3287420951.303</v>
      </c>
      <c r="P32" s="386">
        <f t="shared" si="8"/>
        <v>0.06</v>
      </c>
    </row>
    <row r="33" spans="2:16">
      <c r="B33" t="s">
        <v>194</v>
      </c>
      <c r="C33" s="381">
        <f t="shared" si="3"/>
        <v>-119383267.43000001</v>
      </c>
      <c r="D33" s="381">
        <f t="shared" si="3"/>
        <v>-159423041.42000002</v>
      </c>
      <c r="E33" s="382">
        <f t="shared" si="3"/>
        <v>-0.251</v>
      </c>
      <c r="F33" s="381">
        <f t="shared" si="3"/>
        <v>-408912866.86000001</v>
      </c>
      <c r="G33" s="381">
        <f t="shared" si="3"/>
        <v>-457912057.32000005</v>
      </c>
      <c r="H33" s="382">
        <f t="shared" si="3"/>
        <v>-0.107</v>
      </c>
      <c r="J33" t="s">
        <v>194</v>
      </c>
      <c r="K33" s="381">
        <f t="shared" ref="K33:P33" si="9">K11</f>
        <v>-143453829.5</v>
      </c>
      <c r="L33" s="381">
        <f t="shared" si="9"/>
        <v>-147278635.266</v>
      </c>
      <c r="M33" s="382">
        <f t="shared" si="9"/>
        <v>-2.5000000000000001E-2</v>
      </c>
      <c r="N33" s="381">
        <f t="shared" si="9"/>
        <v>-493255604.05000001</v>
      </c>
      <c r="O33" s="381">
        <f t="shared" si="9"/>
        <v>-502658378.27200001</v>
      </c>
      <c r="P33" s="382">
        <f t="shared" si="9"/>
        <v>-1.7999999999999999E-2</v>
      </c>
    </row>
    <row r="34" spans="2:16">
      <c r="B34" s="385" t="s">
        <v>172</v>
      </c>
      <c r="C34" s="468">
        <f t="shared" si="3"/>
        <v>524301596.66000003</v>
      </c>
      <c r="D34" s="468">
        <f t="shared" si="3"/>
        <v>421569042.95000011</v>
      </c>
      <c r="E34" s="386">
        <f t="shared" si="3"/>
        <v>0.24299999999999999</v>
      </c>
      <c r="F34" s="468">
        <f t="shared" si="3"/>
        <v>2104431388.9699998</v>
      </c>
      <c r="G34" s="468">
        <f t="shared" si="3"/>
        <v>1871157718.9400001</v>
      </c>
      <c r="H34" s="386">
        <f t="shared" si="3"/>
        <v>0.124</v>
      </c>
      <c r="J34" s="385" t="s">
        <v>172</v>
      </c>
      <c r="K34" s="468">
        <f t="shared" ref="K34:P34" si="10">K12</f>
        <v>749920937.30999994</v>
      </c>
      <c r="L34" s="468">
        <f t="shared" si="10"/>
        <v>695284636.08700001</v>
      </c>
      <c r="M34" s="386">
        <f t="shared" si="10"/>
        <v>7.8E-2</v>
      </c>
      <c r="N34" s="468">
        <f t="shared" si="10"/>
        <v>2994695322.0760002</v>
      </c>
      <c r="O34" s="468">
        <f t="shared" si="10"/>
        <v>2784762573.0300002</v>
      </c>
      <c r="P34" s="386">
        <f t="shared" si="10"/>
        <v>7.4999999999999997E-2</v>
      </c>
    </row>
    <row r="35" spans="2:16">
      <c r="B35" s="387" t="s">
        <v>195</v>
      </c>
      <c r="C35" s="388">
        <f t="shared" si="3"/>
        <v>0.81453149811317016</v>
      </c>
      <c r="D35" s="388">
        <f t="shared" si="3"/>
        <v>0.72560204225007519</v>
      </c>
      <c r="E35" s="389">
        <f t="shared" si="3"/>
        <v>8.8919999999999995</v>
      </c>
      <c r="F35" s="388">
        <f t="shared" si="3"/>
        <v>0.83699999999999997</v>
      </c>
      <c r="G35" s="388">
        <f t="shared" si="3"/>
        <v>0.80300000000000005</v>
      </c>
      <c r="H35" s="389">
        <f t="shared" si="3"/>
        <v>3.391</v>
      </c>
      <c r="J35" s="387" t="s">
        <v>195</v>
      </c>
      <c r="K35" s="388">
        <f t="shared" ref="K35:P35" si="11">K13</f>
        <v>0.83899999999999997</v>
      </c>
      <c r="L35" s="388">
        <f t="shared" si="11"/>
        <v>0.82499999999999996</v>
      </c>
      <c r="M35" s="389">
        <f t="shared" si="11"/>
        <v>1.4219999999999999</v>
      </c>
      <c r="N35" s="388">
        <f t="shared" si="11"/>
        <v>0.85799999999999998</v>
      </c>
      <c r="O35" s="388">
        <f t="shared" si="11"/>
        <v>0.84699999999999998</v>
      </c>
      <c r="P35" s="389">
        <f t="shared" si="11"/>
        <v>1.1479999999999999</v>
      </c>
    </row>
    <row r="36" spans="2:16">
      <c r="B36" t="s">
        <v>196</v>
      </c>
      <c r="C36" s="381">
        <f t="shared" si="3"/>
        <v>-130707131.02</v>
      </c>
      <c r="D36" s="381">
        <f t="shared" si="3"/>
        <v>-98879317.579999998</v>
      </c>
      <c r="E36" s="382">
        <f t="shared" si="3"/>
        <v>0.32100000000000001</v>
      </c>
      <c r="F36" s="381">
        <f t="shared" si="3"/>
        <v>-454560863.74000001</v>
      </c>
      <c r="G36" s="381">
        <f t="shared" si="3"/>
        <v>-361426471.11000001</v>
      </c>
      <c r="H36" s="382">
        <f t="shared" si="3"/>
        <v>0.25700000000000001</v>
      </c>
      <c r="J36" t="s">
        <v>196</v>
      </c>
      <c r="K36" s="381">
        <f t="shared" ref="K36:P36" si="12">K14</f>
        <v>-155919907.61300001</v>
      </c>
      <c r="L36" s="381">
        <f t="shared" si="12"/>
        <v>-130865159.352</v>
      </c>
      <c r="M36" s="382">
        <f t="shared" si="12"/>
        <v>0.191</v>
      </c>
      <c r="N36" s="381">
        <f t="shared" si="12"/>
        <v>-557898335.35599995</v>
      </c>
      <c r="O36" s="381">
        <f t="shared" si="12"/>
        <v>-472527137.63800001</v>
      </c>
      <c r="P36" s="382">
        <f t="shared" si="12"/>
        <v>0.18</v>
      </c>
    </row>
    <row r="37" spans="2:16">
      <c r="B37" s="385" t="s">
        <v>175</v>
      </c>
      <c r="C37" s="468">
        <f t="shared" si="3"/>
        <v>393594465.64000005</v>
      </c>
      <c r="D37" s="468">
        <f t="shared" si="3"/>
        <v>322689725.37000012</v>
      </c>
      <c r="E37" s="386">
        <f t="shared" si="3"/>
        <v>5.0000000000000001E-3</v>
      </c>
      <c r="F37" s="468">
        <f t="shared" si="3"/>
        <v>1649870525.2299998</v>
      </c>
      <c r="G37" s="468">
        <f t="shared" si="3"/>
        <v>1509731247.8299999</v>
      </c>
      <c r="H37" s="386">
        <f t="shared" si="3"/>
        <v>9.1999999999999998E-2</v>
      </c>
      <c r="J37" s="385" t="s">
        <v>175</v>
      </c>
      <c r="K37" s="468">
        <f t="shared" ref="K37:P37" si="13">K15</f>
        <v>594001029.69599998</v>
      </c>
      <c r="L37" s="468">
        <f t="shared" si="13"/>
        <v>564419476.73399997</v>
      </c>
      <c r="M37" s="386">
        <f t="shared" si="13"/>
        <v>5.1999999999999998E-2</v>
      </c>
      <c r="N37" s="468">
        <f t="shared" si="13"/>
        <v>2436796986.7189999</v>
      </c>
      <c r="O37" s="468">
        <f t="shared" si="13"/>
        <v>2312235435.3920002</v>
      </c>
      <c r="P37" s="386">
        <f t="shared" si="13"/>
        <v>5.2999999999999999E-2</v>
      </c>
    </row>
    <row r="38" spans="2:16">
      <c r="B38" t="s">
        <v>197</v>
      </c>
      <c r="C38" s="381">
        <f t="shared" si="3"/>
        <v>111546574.3</v>
      </c>
      <c r="D38" s="381">
        <f t="shared" si="3"/>
        <v>156908443.90000001</v>
      </c>
      <c r="E38" s="382">
        <f t="shared" si="3"/>
        <v>-0.28899999999999998</v>
      </c>
      <c r="F38" s="381">
        <f t="shared" si="3"/>
        <v>422301521.87</v>
      </c>
      <c r="G38" s="381">
        <f t="shared" si="3"/>
        <v>488520596.95999998</v>
      </c>
      <c r="H38" s="382">
        <f t="shared" si="3"/>
        <v>-0.13500000000000001</v>
      </c>
      <c r="J38" t="s">
        <v>198</v>
      </c>
      <c r="K38" s="381">
        <f t="shared" ref="K38:P38" si="14">K16</f>
        <v>-304654124.00300002</v>
      </c>
      <c r="L38" s="381">
        <f t="shared" si="14"/>
        <v>-350512427.17500001</v>
      </c>
      <c r="M38" s="382">
        <f t="shared" si="14"/>
        <v>-0.13</v>
      </c>
      <c r="N38" s="381">
        <f t="shared" si="14"/>
        <v>-1294489490.388</v>
      </c>
      <c r="O38" s="381">
        <f t="shared" si="14"/>
        <v>-1223979435.677</v>
      </c>
      <c r="P38" s="382">
        <f t="shared" si="14"/>
        <v>5.7000000000000002E-2</v>
      </c>
    </row>
    <row r="39" spans="2:16">
      <c r="B39" t="s">
        <v>198</v>
      </c>
      <c r="C39" s="381">
        <f t="shared" si="3"/>
        <v>-238957817.54000002</v>
      </c>
      <c r="D39" s="381">
        <f t="shared" si="3"/>
        <v>-285349219.00999999</v>
      </c>
      <c r="E39" s="382">
        <f t="shared" si="3"/>
        <v>-0.16200000000000001</v>
      </c>
      <c r="F39" s="381">
        <f t="shared" si="3"/>
        <v>-1037307965.05</v>
      </c>
      <c r="G39" s="381">
        <f t="shared" si="3"/>
        <v>-1000649015.7399999</v>
      </c>
      <c r="H39" s="382">
        <f t="shared" si="3"/>
        <v>3.5999999999999997E-2</v>
      </c>
      <c r="J39" s="385" t="s">
        <v>199</v>
      </c>
      <c r="K39" s="468">
        <f t="shared" ref="K39:P39" si="15">K17</f>
        <v>289346905.69300002</v>
      </c>
      <c r="L39" s="468">
        <f t="shared" si="15"/>
        <v>213907049.55899999</v>
      </c>
      <c r="M39" s="386">
        <f t="shared" si="15"/>
        <v>0.35199999999999998</v>
      </c>
      <c r="N39" s="468">
        <f t="shared" si="15"/>
        <v>1142307496.3299999</v>
      </c>
      <c r="O39" s="468">
        <f t="shared" si="15"/>
        <v>1088255999.714</v>
      </c>
      <c r="P39" s="386">
        <f t="shared" si="15"/>
        <v>4.9000000000000002E-2</v>
      </c>
    </row>
    <row r="40" spans="2:16">
      <c r="B40" s="385" t="s">
        <v>199</v>
      </c>
      <c r="C40" s="468">
        <f t="shared" si="3"/>
        <v>266183222.40000004</v>
      </c>
      <c r="D40" s="468">
        <f t="shared" si="3"/>
        <v>194248950.26000011</v>
      </c>
      <c r="E40" s="386">
        <f t="shared" si="3"/>
        <v>0.37</v>
      </c>
      <c r="F40" s="468">
        <f t="shared" si="3"/>
        <v>1034864082.05</v>
      </c>
      <c r="G40" s="468">
        <f t="shared" si="3"/>
        <v>997602829.05000031</v>
      </c>
      <c r="H40" s="386">
        <f t="shared" si="3"/>
        <v>3.6999999999999998E-2</v>
      </c>
      <c r="J40" t="s">
        <v>200</v>
      </c>
      <c r="K40" s="381">
        <f t="shared" ref="K40:P40" si="16">K18</f>
        <v>37401187.381999999</v>
      </c>
      <c r="L40" s="381">
        <f t="shared" si="16"/>
        <v>374862.37400000001</v>
      </c>
      <c r="M40" s="382">
        <f t="shared" si="16"/>
        <v>98.772999999999996</v>
      </c>
      <c r="N40" s="381">
        <f t="shared" si="16"/>
        <v>36349878.608999997</v>
      </c>
      <c r="O40" s="381">
        <f t="shared" si="16"/>
        <v>-42196600.792000003</v>
      </c>
      <c r="P40" s="382" t="str">
        <f t="shared" si="16"/>
        <v>-</v>
      </c>
    </row>
    <row r="41" spans="2:16">
      <c r="B41" t="s">
        <v>200</v>
      </c>
      <c r="C41" s="381">
        <f t="shared" si="3"/>
        <v>46918152.25</v>
      </c>
      <c r="D41" s="381">
        <f t="shared" si="3"/>
        <v>6385397.1600000001</v>
      </c>
      <c r="E41" s="382">
        <f t="shared" si="3"/>
        <v>6.3470000000000004</v>
      </c>
      <c r="F41" s="381">
        <f t="shared" si="3"/>
        <v>89206421.459999993</v>
      </c>
      <c r="G41" s="381">
        <f t="shared" si="3"/>
        <v>-6130305.9800000004</v>
      </c>
      <c r="H41" s="382" t="str">
        <f t="shared" si="3"/>
        <v>-</v>
      </c>
      <c r="J41" t="s">
        <v>201</v>
      </c>
      <c r="K41" s="381">
        <f t="shared" ref="K41:P41" si="17">K19</f>
        <v>-13646719.619999999</v>
      </c>
      <c r="L41" s="381">
        <f t="shared" si="17"/>
        <v>-13646719.619999999</v>
      </c>
      <c r="M41" s="382">
        <f t="shared" si="17"/>
        <v>0</v>
      </c>
      <c r="N41" s="381">
        <f t="shared" si="17"/>
        <v>-54586878.479999997</v>
      </c>
      <c r="O41" s="381">
        <f t="shared" si="17"/>
        <v>-54586878.479999997</v>
      </c>
      <c r="P41" s="382">
        <f t="shared" si="17"/>
        <v>0</v>
      </c>
    </row>
    <row r="42" spans="2:16">
      <c r="B42" s="385" t="s">
        <v>202</v>
      </c>
      <c r="C42" s="468">
        <f t="shared" si="3"/>
        <v>313101374.65000004</v>
      </c>
      <c r="D42" s="468">
        <f t="shared" si="3"/>
        <v>200634347.42000011</v>
      </c>
      <c r="E42" s="386">
        <f t="shared" si="3"/>
        <v>0.56000000000000005</v>
      </c>
      <c r="F42" s="468">
        <f t="shared" si="3"/>
        <v>1124070503.51</v>
      </c>
      <c r="G42" s="468">
        <f t="shared" si="3"/>
        <v>991472523.07000029</v>
      </c>
      <c r="H42" s="386">
        <f t="shared" si="3"/>
        <v>0.13300000000000001</v>
      </c>
      <c r="J42" s="385" t="s">
        <v>202</v>
      </c>
      <c r="K42" s="468">
        <f t="shared" ref="K42:P42" si="18">K20</f>
        <v>313101373.45599997</v>
      </c>
      <c r="L42" s="468">
        <f t="shared" si="18"/>
        <v>200635192.31400001</v>
      </c>
      <c r="M42" s="386">
        <f t="shared" si="18"/>
        <v>0.56000000000000005</v>
      </c>
      <c r="N42" s="468">
        <f t="shared" si="18"/>
        <v>1124070496.46</v>
      </c>
      <c r="O42" s="468">
        <f t="shared" si="18"/>
        <v>991472520.44099998</v>
      </c>
      <c r="P42" s="386">
        <f t="shared" si="18"/>
        <v>0.13300000000000001</v>
      </c>
    </row>
    <row r="45" spans="2:16">
      <c r="K45" s="192"/>
      <c r="L45" s="192"/>
      <c r="M45" s="192"/>
      <c r="N45" s="192"/>
      <c r="O45" s="192"/>
      <c r="P45" s="192"/>
    </row>
    <row r="46" spans="2:16">
      <c r="K46" s="192"/>
      <c r="L46" s="192"/>
      <c r="M46" s="192"/>
      <c r="N46" s="192"/>
      <c r="O46" s="192"/>
      <c r="P46" s="192"/>
    </row>
    <row r="47" spans="2:16">
      <c r="K47" s="192"/>
      <c r="L47" s="192"/>
      <c r="M47" s="192"/>
      <c r="N47" s="192"/>
      <c r="O47" s="192"/>
      <c r="P47" s="192"/>
    </row>
    <row r="48" spans="2:16">
      <c r="K48" s="192"/>
      <c r="L48" s="192"/>
      <c r="M48" s="192"/>
      <c r="N48" s="192"/>
      <c r="O48" s="192"/>
      <c r="P48" s="192"/>
    </row>
    <row r="49" spans="11:16">
      <c r="K49" s="192"/>
      <c r="L49" s="192"/>
      <c r="M49" s="192"/>
      <c r="N49" s="192"/>
      <c r="O49" s="192"/>
      <c r="P49" s="192"/>
    </row>
    <row r="50" spans="11:16">
      <c r="K50" s="192"/>
      <c r="L50" s="192"/>
      <c r="M50" s="192"/>
      <c r="N50" s="192"/>
      <c r="O50" s="192"/>
      <c r="P50" s="192"/>
    </row>
    <row r="51" spans="11:16">
      <c r="K51" s="192"/>
      <c r="L51" s="192"/>
      <c r="M51" s="192"/>
      <c r="N51" s="192"/>
      <c r="O51" s="192"/>
      <c r="P51" s="192"/>
    </row>
    <row r="52" spans="11:16">
      <c r="K52" s="192"/>
      <c r="L52" s="192"/>
      <c r="M52" s="192"/>
      <c r="N52" s="192"/>
      <c r="O52" s="192"/>
      <c r="P52" s="192"/>
    </row>
    <row r="53" spans="11:16">
      <c r="K53" s="192"/>
      <c r="L53" s="192"/>
      <c r="M53" s="192"/>
      <c r="N53" s="192"/>
      <c r="O53" s="192"/>
      <c r="P53" s="192"/>
    </row>
    <row r="54" spans="11:16">
      <c r="K54" s="192"/>
      <c r="L54" s="192"/>
      <c r="M54" s="192"/>
      <c r="N54" s="192"/>
      <c r="O54" s="192"/>
      <c r="P54" s="192"/>
    </row>
    <row r="55" spans="11:16">
      <c r="K55" s="192"/>
      <c r="L55" s="192"/>
      <c r="M55" s="192"/>
      <c r="N55" s="192"/>
      <c r="O55" s="192"/>
      <c r="P55" s="192"/>
    </row>
    <row r="56" spans="11:16">
      <c r="K56" s="192"/>
      <c r="L56" s="192"/>
      <c r="M56" s="192"/>
      <c r="N56" s="192"/>
      <c r="O56" s="192"/>
      <c r="P56" s="192"/>
    </row>
    <row r="57" spans="11:16">
      <c r="K57" s="192"/>
      <c r="L57" s="192"/>
      <c r="M57" s="192"/>
      <c r="N57" s="192"/>
      <c r="O57" s="192"/>
      <c r="P57" s="192"/>
    </row>
    <row r="58" spans="11:16">
      <c r="K58" s="192"/>
      <c r="L58" s="192"/>
      <c r="M58" s="192"/>
      <c r="N58" s="192"/>
      <c r="O58" s="192"/>
      <c r="P58" s="192"/>
    </row>
    <row r="59" spans="11:16">
      <c r="K59" s="192"/>
      <c r="L59" s="192"/>
      <c r="M59" s="192"/>
      <c r="N59" s="192"/>
      <c r="O59" s="192"/>
      <c r="P59" s="192"/>
    </row>
    <row r="60" spans="11:16">
      <c r="K60" s="192"/>
      <c r="L60" s="192"/>
      <c r="M60" s="192"/>
      <c r="N60" s="192"/>
      <c r="O60" s="192"/>
      <c r="P60" s="192"/>
    </row>
  </sheetData>
  <mergeCells count="4">
    <mergeCell ref="B3:H3"/>
    <mergeCell ref="J3:P3"/>
    <mergeCell ref="B25:H25"/>
    <mergeCell ref="J25:P25"/>
  </mergeCells>
  <hyperlinks>
    <hyperlink ref="B1" location="Summary!A1" display="Summary" xr:uid="{7F4CCDC4-8F8C-4520-B329-A222F08CF777}"/>
    <hyperlink ref="B23" location="Summary!A1" display="Summary" xr:uid="{856D2CB1-5D6A-4DE3-BAA0-0167DE8974DC}"/>
  </hyperlinks>
  <pageMargins left="0.511811024" right="0.511811024" top="0.78740157499999996" bottom="0.78740157499999996" header="0.31496062000000002" footer="0.31496062000000002"/>
  <customProperties>
    <customPr name="_pios_id" r:id="rId1"/>
  </customProperties>
  <ignoredErrors>
    <ignoredError sqref="C27:H42 K27:P4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12">
    <tabColor rgb="FF92D050"/>
    <pageSetUpPr fitToPage="1"/>
  </sheetPr>
  <dimension ref="B2:AJ40"/>
  <sheetViews>
    <sheetView showGridLines="0" zoomScale="96" zoomScaleNormal="96" workbookViewId="0">
      <selection activeCell="H16" sqref="H16"/>
    </sheetView>
  </sheetViews>
  <sheetFormatPr defaultColWidth="9.140625" defaultRowHeight="15"/>
  <cols>
    <col min="1" max="1" width="2.7109375" customWidth="1"/>
    <col min="2" max="2" width="39.140625" bestFit="1" customWidth="1"/>
    <col min="3" max="3" width="12.85546875" bestFit="1" customWidth="1"/>
    <col min="4" max="4" width="12.140625" bestFit="1" customWidth="1"/>
    <col min="5" max="5" width="10.28515625" customWidth="1"/>
    <col min="6" max="6" width="16.28515625" bestFit="1" customWidth="1"/>
    <col min="7" max="7" width="12.85546875" bestFit="1" customWidth="1"/>
    <col min="8" max="9" width="10.28515625" customWidth="1"/>
    <col min="10" max="10" width="12.140625" bestFit="1" customWidth="1"/>
    <col min="12" max="12" width="13.28515625" bestFit="1" customWidth="1"/>
    <col min="15" max="15" width="39.140625" bestFit="1" customWidth="1"/>
    <col min="16" max="18" width="10.28515625" customWidth="1"/>
    <col min="19" max="19" width="8.5703125" bestFit="1" customWidth="1"/>
    <col min="20" max="20" width="10.28515625" customWidth="1"/>
    <col min="22" max="22" width="13.5703125" bestFit="1" customWidth="1"/>
    <col min="23" max="23" width="13.140625" bestFit="1" customWidth="1"/>
  </cols>
  <sheetData>
    <row r="2" spans="2:36">
      <c r="B2" s="19" t="s">
        <v>42</v>
      </c>
      <c r="O2" s="19"/>
    </row>
    <row r="4" spans="2:36">
      <c r="B4" s="7" t="s">
        <v>43</v>
      </c>
      <c r="C4" s="7"/>
      <c r="D4" s="7"/>
      <c r="E4" s="7"/>
      <c r="O4" s="7" t="s">
        <v>44</v>
      </c>
      <c r="P4" s="7"/>
      <c r="Q4" s="7"/>
      <c r="R4" s="7"/>
    </row>
    <row r="5" spans="2:36" ht="5.0999999999999996" customHeight="1">
      <c r="C5" s="69"/>
      <c r="D5" s="69"/>
      <c r="E5" s="69"/>
      <c r="F5" s="69"/>
      <c r="G5" s="69"/>
      <c r="H5" s="69"/>
      <c r="I5" s="69"/>
      <c r="J5" s="69"/>
      <c r="P5" s="69"/>
      <c r="Q5" s="69"/>
      <c r="R5" s="69"/>
      <c r="S5" s="69"/>
      <c r="T5" s="69"/>
    </row>
    <row r="6" spans="2:36" ht="15.75" customHeight="1">
      <c r="B6" s="87"/>
      <c r="C6" s="683"/>
      <c r="D6" s="683"/>
      <c r="E6" s="683"/>
      <c r="F6" s="314"/>
      <c r="G6" s="314"/>
      <c r="H6" s="314"/>
      <c r="I6" s="314"/>
      <c r="J6" s="314"/>
      <c r="O6" s="87"/>
      <c r="P6" s="683"/>
      <c r="Q6" s="683"/>
      <c r="R6" s="683"/>
      <c r="S6" s="314"/>
      <c r="T6" s="314"/>
    </row>
    <row r="7" spans="2:36">
      <c r="B7" s="684"/>
      <c r="C7" s="684"/>
      <c r="D7" s="684"/>
      <c r="E7" s="684"/>
      <c r="F7" s="313"/>
      <c r="G7" s="313"/>
      <c r="H7" s="313"/>
      <c r="I7" s="313"/>
      <c r="J7" s="313"/>
      <c r="O7" s="684"/>
      <c r="P7" s="684"/>
      <c r="Q7" s="684"/>
      <c r="R7" s="684"/>
      <c r="S7" s="313"/>
      <c r="T7" s="313"/>
      <c r="V7" s="18"/>
    </row>
    <row r="8" spans="2:36">
      <c r="B8" s="685"/>
      <c r="C8" s="685"/>
      <c r="D8" s="685"/>
      <c r="E8" s="685"/>
      <c r="F8" s="313"/>
      <c r="G8" s="313"/>
      <c r="H8" s="313"/>
      <c r="I8" s="313"/>
      <c r="J8" s="313"/>
      <c r="O8" s="685"/>
      <c r="P8" s="685"/>
      <c r="Q8" s="685"/>
      <c r="R8" s="685"/>
      <c r="S8" s="313"/>
      <c r="T8" s="313"/>
    </row>
    <row r="9" spans="2:36" ht="15" customHeight="1">
      <c r="B9" s="109" t="s">
        <v>203</v>
      </c>
      <c r="C9" s="686" t="s">
        <v>204</v>
      </c>
      <c r="D9" s="686"/>
      <c r="E9" s="686"/>
      <c r="F9" s="686"/>
      <c r="G9" s="686"/>
      <c r="H9" s="686"/>
      <c r="I9" s="313"/>
      <c r="J9" s="313"/>
      <c r="K9" s="313"/>
      <c r="O9" s="109" t="s">
        <v>203</v>
      </c>
      <c r="P9" s="686" t="s">
        <v>205</v>
      </c>
      <c r="Q9" s="686"/>
      <c r="R9" s="686"/>
      <c r="S9" s="686"/>
      <c r="T9" s="686"/>
      <c r="U9" s="686"/>
    </row>
    <row r="10" spans="2:36" s="89" customFormat="1">
      <c r="B10" s="106" t="s">
        <v>206</v>
      </c>
      <c r="C10" s="198" t="s">
        <v>1112</v>
      </c>
      <c r="D10" s="198" t="s">
        <v>674</v>
      </c>
      <c r="E10" s="131" t="s">
        <v>207</v>
      </c>
      <c r="F10" s="139">
        <v>2025</v>
      </c>
      <c r="G10" s="139">
        <v>2024</v>
      </c>
      <c r="H10" s="131" t="s">
        <v>207</v>
      </c>
      <c r="I10" s="313"/>
      <c r="J10" s="313"/>
      <c r="K10" s="313"/>
      <c r="O10" s="106" t="s">
        <v>208</v>
      </c>
      <c r="P10" s="198" t="s">
        <v>1113</v>
      </c>
      <c r="Q10" s="198" t="s">
        <v>745</v>
      </c>
      <c r="R10" s="131" t="str">
        <f t="shared" ref="R10" si="0">R26</f>
        <v>Var.%</v>
      </c>
      <c r="S10" s="139">
        <v>2025</v>
      </c>
      <c r="T10" s="139">
        <v>2024</v>
      </c>
      <c r="U10" s="131" t="s">
        <v>164</v>
      </c>
    </row>
    <row r="11" spans="2:36">
      <c r="B11" s="83" t="s">
        <v>209</v>
      </c>
      <c r="C11" s="163">
        <v>725038097.25</v>
      </c>
      <c r="D11" s="163">
        <v>659746227.96000004</v>
      </c>
      <c r="E11" s="84">
        <v>9.8000000000000004E-2</v>
      </c>
      <c r="F11" s="163">
        <v>2805234376.4699998</v>
      </c>
      <c r="G11" s="163">
        <v>2630752817.5700002</v>
      </c>
      <c r="H11" s="84">
        <v>6.6000000000000003E-2</v>
      </c>
      <c r="I11" s="613"/>
      <c r="J11" s="613"/>
      <c r="K11" s="613"/>
      <c r="L11" s="613"/>
      <c r="M11" s="613"/>
      <c r="N11" s="613"/>
      <c r="O11" s="83" t="s">
        <v>165</v>
      </c>
      <c r="P11" s="163">
        <f t="shared" ref="P11:P21" si="1">C11</f>
        <v>725038097.25</v>
      </c>
      <c r="Q11" s="163">
        <f t="shared" ref="Q11:Q21" si="2">D11</f>
        <v>659746227.96000004</v>
      </c>
      <c r="R11" s="84">
        <f t="shared" ref="R11:R21" si="3">E11</f>
        <v>9.8000000000000004E-2</v>
      </c>
      <c r="S11" s="163">
        <f t="shared" ref="S11:S21" si="4">F11</f>
        <v>2805234376.4699998</v>
      </c>
      <c r="T11" s="163">
        <f t="shared" ref="T11:T21" si="5">G11</f>
        <v>2630752817.5700002</v>
      </c>
      <c r="U11" s="84">
        <f t="shared" ref="U11:U21" si="6">H11</f>
        <v>6.6000000000000003E-2</v>
      </c>
      <c r="AC11" s="192"/>
      <c r="AD11" s="192"/>
      <c r="AE11" s="192"/>
      <c r="AF11" s="192"/>
      <c r="AG11" s="192"/>
      <c r="AH11" s="192"/>
      <c r="AI11" s="192"/>
      <c r="AJ11" s="192"/>
    </row>
    <row r="12" spans="2:36">
      <c r="B12" s="110" t="s">
        <v>189</v>
      </c>
      <c r="C12" s="164">
        <v>-9081379.0500000007</v>
      </c>
      <c r="D12" s="164">
        <v>-14180083.279999999</v>
      </c>
      <c r="E12" s="111">
        <v>-0.35899999999999999</v>
      </c>
      <c r="F12" s="164">
        <v>-14863048.199999999</v>
      </c>
      <c r="G12" s="164">
        <v>-46816436.32</v>
      </c>
      <c r="H12" s="111">
        <v>-0.68200000000000005</v>
      </c>
      <c r="I12" s="613"/>
      <c r="J12" s="613"/>
      <c r="K12" s="613"/>
      <c r="L12" s="613"/>
      <c r="M12" s="613"/>
      <c r="N12" s="613"/>
      <c r="O12" s="110" t="s">
        <v>166</v>
      </c>
      <c r="P12" s="164">
        <f t="shared" si="1"/>
        <v>-9081379.0500000007</v>
      </c>
      <c r="Q12" s="164">
        <f t="shared" si="2"/>
        <v>-14180083.279999999</v>
      </c>
      <c r="R12" s="111">
        <f t="shared" si="3"/>
        <v>-0.35899999999999999</v>
      </c>
      <c r="S12" s="164">
        <f t="shared" si="4"/>
        <v>-14863048.199999999</v>
      </c>
      <c r="T12" s="164">
        <f t="shared" si="5"/>
        <v>-46816436.32</v>
      </c>
      <c r="U12" s="111">
        <f t="shared" si="6"/>
        <v>-0.68200000000000005</v>
      </c>
      <c r="AC12" s="192"/>
      <c r="AD12" s="192"/>
      <c r="AE12" s="192"/>
      <c r="AF12" s="192"/>
      <c r="AG12" s="192"/>
      <c r="AH12" s="192"/>
      <c r="AI12" s="192"/>
      <c r="AJ12" s="192"/>
    </row>
    <row r="13" spans="2:36">
      <c r="B13" s="85" t="s">
        <v>210</v>
      </c>
      <c r="C13" s="165">
        <v>715956718.20000005</v>
      </c>
      <c r="D13" s="165">
        <v>645566144.68000007</v>
      </c>
      <c r="E13" s="133">
        <v>0.109</v>
      </c>
      <c r="F13" s="165">
        <v>2790371328.27</v>
      </c>
      <c r="G13" s="165">
        <v>2583936381.25</v>
      </c>
      <c r="H13" s="133">
        <v>7.9000000000000001E-2</v>
      </c>
      <c r="I13" s="613"/>
      <c r="J13" s="615"/>
      <c r="K13" s="613"/>
      <c r="L13" s="613"/>
      <c r="M13" s="613"/>
      <c r="N13" s="613"/>
      <c r="O13" s="85" t="s">
        <v>211</v>
      </c>
      <c r="P13" s="165">
        <f t="shared" si="1"/>
        <v>715956718.20000005</v>
      </c>
      <c r="Q13" s="165">
        <f t="shared" si="2"/>
        <v>645566144.68000007</v>
      </c>
      <c r="R13" s="133">
        <f t="shared" si="3"/>
        <v>0.109</v>
      </c>
      <c r="S13" s="165">
        <f t="shared" si="4"/>
        <v>2790371328.27</v>
      </c>
      <c r="T13" s="165">
        <f t="shared" si="5"/>
        <v>2583936381.25</v>
      </c>
      <c r="U13" s="133">
        <f t="shared" si="6"/>
        <v>7.9000000000000001E-2</v>
      </c>
      <c r="AC13" s="192"/>
      <c r="AD13" s="192"/>
      <c r="AE13" s="192"/>
      <c r="AF13" s="192"/>
      <c r="AG13" s="192"/>
      <c r="AH13" s="192"/>
      <c r="AI13" s="192"/>
      <c r="AJ13" s="192"/>
    </row>
    <row r="14" spans="2:36">
      <c r="B14" s="110" t="s">
        <v>190</v>
      </c>
      <c r="C14" s="164">
        <v>339904.31</v>
      </c>
      <c r="D14" s="164">
        <v>301675.34999999998</v>
      </c>
      <c r="E14" s="111">
        <v>0.126</v>
      </c>
      <c r="F14" s="164">
        <v>1423767.2</v>
      </c>
      <c r="G14" s="164">
        <v>1200766.53</v>
      </c>
      <c r="H14" s="111">
        <v>0.185</v>
      </c>
      <c r="I14" s="613"/>
      <c r="J14" s="613"/>
      <c r="K14" s="613"/>
      <c r="L14" s="613"/>
      <c r="M14" s="613"/>
      <c r="N14" s="613"/>
      <c r="O14" s="110" t="s">
        <v>167</v>
      </c>
      <c r="P14" s="164">
        <f t="shared" si="1"/>
        <v>339904.31</v>
      </c>
      <c r="Q14" s="164">
        <f t="shared" si="2"/>
        <v>301675.34999999998</v>
      </c>
      <c r="R14" s="111">
        <f t="shared" si="3"/>
        <v>0.126</v>
      </c>
      <c r="S14" s="164">
        <f t="shared" si="4"/>
        <v>1423767.2</v>
      </c>
      <c r="T14" s="164">
        <f t="shared" si="5"/>
        <v>1200766.53</v>
      </c>
      <c r="U14" s="111">
        <f t="shared" si="6"/>
        <v>0.185</v>
      </c>
      <c r="AC14" s="192"/>
      <c r="AD14" s="192"/>
      <c r="AE14" s="192"/>
      <c r="AF14" s="192"/>
      <c r="AG14" s="192"/>
      <c r="AH14" s="192"/>
      <c r="AI14" s="192"/>
      <c r="AJ14" s="192"/>
    </row>
    <row r="15" spans="2:36">
      <c r="B15" s="85" t="s">
        <v>191</v>
      </c>
      <c r="C15" s="165">
        <v>716296622.50999999</v>
      </c>
      <c r="D15" s="612">
        <v>645867820.03000009</v>
      </c>
      <c r="E15" s="86">
        <v>0.109</v>
      </c>
      <c r="F15" s="165">
        <v>2791795095.4699998</v>
      </c>
      <c r="G15" s="165">
        <v>2585137147.7800002</v>
      </c>
      <c r="H15" s="86">
        <v>7.9000000000000001E-2</v>
      </c>
      <c r="I15" s="613"/>
      <c r="J15" s="615"/>
      <c r="K15" s="613"/>
      <c r="L15" s="613"/>
      <c r="M15" s="613"/>
      <c r="N15" s="613"/>
      <c r="O15" s="85" t="s">
        <v>212</v>
      </c>
      <c r="P15" s="165">
        <f t="shared" si="1"/>
        <v>716296622.50999999</v>
      </c>
      <c r="Q15" s="165">
        <f t="shared" si="2"/>
        <v>645867820.03000009</v>
      </c>
      <c r="R15" s="86">
        <f t="shared" si="3"/>
        <v>0.109</v>
      </c>
      <c r="S15" s="165">
        <f t="shared" si="4"/>
        <v>2791795095.4699998</v>
      </c>
      <c r="T15" s="165">
        <f t="shared" si="5"/>
        <v>2585137147.7800002</v>
      </c>
      <c r="U15" s="86">
        <f t="shared" si="6"/>
        <v>7.9000000000000001E-2</v>
      </c>
      <c r="AC15" s="192"/>
      <c r="AD15" s="192"/>
      <c r="AE15" s="192"/>
      <c r="AF15" s="192"/>
      <c r="AG15" s="192"/>
      <c r="AH15" s="192"/>
      <c r="AI15" s="192"/>
      <c r="AJ15" s="192"/>
    </row>
    <row r="16" spans="2:36">
      <c r="B16" s="83" t="s">
        <v>213</v>
      </c>
      <c r="C16" s="163">
        <v>-44052523.700000003</v>
      </c>
      <c r="D16" s="163">
        <v>-38583020.43</v>
      </c>
      <c r="E16" s="84">
        <v>0.14099999999999999</v>
      </c>
      <c r="F16" s="163">
        <v>-168285557.36000001</v>
      </c>
      <c r="G16" s="163">
        <v>-149596066.16999999</v>
      </c>
      <c r="H16" s="84">
        <v>0.124</v>
      </c>
      <c r="I16" s="613"/>
      <c r="J16" s="613"/>
      <c r="K16" s="613"/>
      <c r="L16" s="613"/>
      <c r="M16" s="613"/>
      <c r="N16" s="613"/>
      <c r="O16" s="83" t="s">
        <v>214</v>
      </c>
      <c r="P16" s="163">
        <f t="shared" si="1"/>
        <v>-44052523.700000003</v>
      </c>
      <c r="Q16" s="163">
        <f t="shared" si="2"/>
        <v>-38583020.43</v>
      </c>
      <c r="R16" s="84">
        <f t="shared" si="3"/>
        <v>0.14099999999999999</v>
      </c>
      <c r="S16" s="163">
        <f t="shared" si="4"/>
        <v>-168285557.36000001</v>
      </c>
      <c r="T16" s="163">
        <f t="shared" si="5"/>
        <v>-149596066.16999999</v>
      </c>
      <c r="U16" s="84">
        <f t="shared" si="6"/>
        <v>0.124</v>
      </c>
      <c r="AC16" s="192"/>
      <c r="AD16" s="192"/>
      <c r="AE16" s="192"/>
      <c r="AF16" s="192"/>
      <c r="AG16" s="192"/>
      <c r="AH16" s="192"/>
      <c r="AI16" s="192"/>
      <c r="AJ16" s="192"/>
    </row>
    <row r="17" spans="2:36">
      <c r="B17" s="110" t="s">
        <v>215</v>
      </c>
      <c r="C17" s="164">
        <v>-100320.02</v>
      </c>
      <c r="D17" s="164">
        <v>-82004.160000000003</v>
      </c>
      <c r="E17" s="111">
        <v>0.223</v>
      </c>
      <c r="F17" s="164">
        <v>-449688.5</v>
      </c>
      <c r="G17" s="164">
        <v>-343673.23</v>
      </c>
      <c r="H17" s="111">
        <v>0.308</v>
      </c>
      <c r="I17" s="613"/>
      <c r="J17" s="613"/>
      <c r="K17" s="613"/>
      <c r="L17" s="613"/>
      <c r="M17" s="613"/>
      <c r="N17" s="613"/>
      <c r="O17" s="110" t="s">
        <v>216</v>
      </c>
      <c r="P17" s="164">
        <f t="shared" si="1"/>
        <v>-100320.02</v>
      </c>
      <c r="Q17" s="164">
        <f t="shared" si="2"/>
        <v>-82004.160000000003</v>
      </c>
      <c r="R17" s="111">
        <f t="shared" si="3"/>
        <v>0.223</v>
      </c>
      <c r="S17" s="164">
        <f t="shared" si="4"/>
        <v>-449688.5</v>
      </c>
      <c r="T17" s="164">
        <f t="shared" si="5"/>
        <v>-343673.23</v>
      </c>
      <c r="U17" s="111">
        <f t="shared" si="6"/>
        <v>0.308</v>
      </c>
      <c r="AC17" s="192"/>
      <c r="AD17" s="192"/>
      <c r="AE17" s="192"/>
      <c r="AF17" s="192"/>
      <c r="AG17" s="192"/>
      <c r="AH17" s="192"/>
      <c r="AI17" s="192"/>
      <c r="AJ17" s="192"/>
    </row>
    <row r="18" spans="2:36">
      <c r="B18" s="83" t="s">
        <v>217</v>
      </c>
      <c r="C18" s="163">
        <v>-125391.39</v>
      </c>
      <c r="D18" s="163">
        <v>-677.29</v>
      </c>
      <c r="E18" s="84">
        <v>184.136</v>
      </c>
      <c r="F18" s="163">
        <v>-524712.42000000004</v>
      </c>
      <c r="G18" s="163">
        <v>-78000</v>
      </c>
      <c r="H18" s="84">
        <v>5.7270000000000003</v>
      </c>
      <c r="I18" s="613"/>
      <c r="J18" s="613"/>
      <c r="K18" s="613"/>
      <c r="L18" s="613"/>
      <c r="M18" s="613"/>
      <c r="N18" s="613"/>
      <c r="O18" s="83" t="s">
        <v>217</v>
      </c>
      <c r="P18" s="163">
        <f t="shared" si="1"/>
        <v>-125391.39</v>
      </c>
      <c r="Q18" s="163">
        <f t="shared" si="2"/>
        <v>-677.29</v>
      </c>
      <c r="R18" s="84">
        <f t="shared" si="3"/>
        <v>184.136</v>
      </c>
      <c r="S18" s="163">
        <f t="shared" si="4"/>
        <v>-524712.42000000004</v>
      </c>
      <c r="T18" s="163">
        <f t="shared" si="5"/>
        <v>-78000</v>
      </c>
      <c r="U18" s="84">
        <f t="shared" si="6"/>
        <v>5.7270000000000003</v>
      </c>
      <c r="AC18" s="192"/>
      <c r="AD18" s="192"/>
      <c r="AE18" s="192"/>
      <c r="AF18" s="192"/>
      <c r="AG18" s="192"/>
      <c r="AH18" s="192"/>
      <c r="AI18" s="192"/>
      <c r="AJ18" s="192"/>
    </row>
    <row r="19" spans="2:36" s="192" customFormat="1">
      <c r="B19" s="110" t="s">
        <v>218</v>
      </c>
      <c r="C19" s="164">
        <v>-28333523.309999999</v>
      </c>
      <c r="D19" s="164">
        <v>-26210033.780000001</v>
      </c>
      <c r="E19" s="111">
        <v>8.1000000000000003E-2</v>
      </c>
      <c r="F19" s="164">
        <v>-109190881.36</v>
      </c>
      <c r="G19" s="164">
        <v>-106049632.12</v>
      </c>
      <c r="H19" s="111">
        <v>2.9000000000000001E-2</v>
      </c>
      <c r="I19" s="613"/>
      <c r="J19" s="620"/>
      <c r="K19" s="613"/>
      <c r="L19" s="613"/>
      <c r="M19" s="613"/>
      <c r="N19" s="613"/>
      <c r="O19" s="110" t="s">
        <v>219</v>
      </c>
      <c r="P19" s="164">
        <f t="shared" si="1"/>
        <v>-28333523.309999999</v>
      </c>
      <c r="Q19" s="164">
        <f t="shared" si="2"/>
        <v>-26210033.780000001</v>
      </c>
      <c r="R19" s="111">
        <f t="shared" si="3"/>
        <v>8.1000000000000003E-2</v>
      </c>
      <c r="S19" s="164">
        <f t="shared" si="4"/>
        <v>-109190881.36</v>
      </c>
      <c r="T19" s="164">
        <f t="shared" si="5"/>
        <v>-106049632.12</v>
      </c>
      <c r="U19" s="111">
        <f t="shared" si="6"/>
        <v>2.9000000000000001E-2</v>
      </c>
    </row>
    <row r="20" spans="2:36" s="63" customFormat="1">
      <c r="B20" s="85" t="s">
        <v>220</v>
      </c>
      <c r="C20" s="165">
        <v>-72611758.420000002</v>
      </c>
      <c r="D20" s="165">
        <v>-64875735.659999996</v>
      </c>
      <c r="E20" s="86">
        <v>0.11899999999999999</v>
      </c>
      <c r="F20" s="165">
        <v>-278450839.63999999</v>
      </c>
      <c r="G20" s="165">
        <v>-256067371.51999998</v>
      </c>
      <c r="H20" s="86">
        <v>8.6999999999999994E-2</v>
      </c>
      <c r="I20" s="613"/>
      <c r="J20" s="613"/>
      <c r="K20" s="613"/>
      <c r="L20" s="613"/>
      <c r="M20" s="613"/>
      <c r="N20" s="613"/>
      <c r="O20" s="85" t="s">
        <v>221</v>
      </c>
      <c r="P20" s="165">
        <f t="shared" si="1"/>
        <v>-72611758.420000002</v>
      </c>
      <c r="Q20" s="165">
        <f t="shared" si="2"/>
        <v>-64875735.659999996</v>
      </c>
      <c r="R20" s="86">
        <f t="shared" si="3"/>
        <v>0.11899999999999999</v>
      </c>
      <c r="S20" s="165">
        <f t="shared" si="4"/>
        <v>-278450839.63999999</v>
      </c>
      <c r="T20" s="165">
        <f t="shared" si="5"/>
        <v>-256067371.51999998</v>
      </c>
      <c r="U20" s="86">
        <f t="shared" si="6"/>
        <v>8.6999999999999994E-2</v>
      </c>
      <c r="AC20" s="192"/>
      <c r="AD20" s="192"/>
      <c r="AE20" s="192"/>
      <c r="AF20" s="192"/>
      <c r="AG20" s="192"/>
      <c r="AH20" s="192"/>
      <c r="AI20" s="192"/>
      <c r="AJ20" s="192"/>
    </row>
    <row r="21" spans="2:36">
      <c r="B21" s="85" t="s">
        <v>222</v>
      </c>
      <c r="C21" s="165">
        <v>643684864.09000003</v>
      </c>
      <c r="D21" s="165">
        <v>580992084.37000012</v>
      </c>
      <c r="E21" s="86">
        <v>0.107</v>
      </c>
      <c r="F21" s="165">
        <v>2513344255.8299999</v>
      </c>
      <c r="G21" s="165">
        <v>2329069776.2600002</v>
      </c>
      <c r="H21" s="86">
        <v>7.9000000000000001E-2</v>
      </c>
      <c r="I21" s="613"/>
      <c r="J21" s="613"/>
      <c r="K21" s="613"/>
      <c r="L21" s="613"/>
      <c r="M21" s="613"/>
      <c r="N21" s="613"/>
      <c r="O21" s="85" t="s">
        <v>223</v>
      </c>
      <c r="P21" s="165">
        <f t="shared" si="1"/>
        <v>643684864.09000003</v>
      </c>
      <c r="Q21" s="165">
        <f t="shared" si="2"/>
        <v>580992084.37000012</v>
      </c>
      <c r="R21" s="86">
        <f t="shared" si="3"/>
        <v>0.107</v>
      </c>
      <c r="S21" s="165">
        <f t="shared" si="4"/>
        <v>2513344255.8299999</v>
      </c>
      <c r="T21" s="165">
        <f t="shared" si="5"/>
        <v>2329069776.2600002</v>
      </c>
      <c r="U21" s="86">
        <f t="shared" si="6"/>
        <v>7.9000000000000001E-2</v>
      </c>
      <c r="AC21" s="192"/>
      <c r="AD21" s="192"/>
      <c r="AE21" s="192"/>
      <c r="AF21" s="192"/>
      <c r="AG21" s="192"/>
      <c r="AH21" s="192"/>
      <c r="AI21" s="192"/>
      <c r="AJ21" s="192"/>
    </row>
    <row r="22" spans="2:36" ht="18" customHeight="1">
      <c r="B22" s="331"/>
      <c r="C22" s="618"/>
      <c r="D22" s="331"/>
      <c r="E22" s="331"/>
      <c r="F22" s="517"/>
      <c r="G22" s="517"/>
      <c r="H22" s="517"/>
      <c r="I22" s="313"/>
      <c r="J22" s="313"/>
      <c r="O22" s="331"/>
      <c r="P22" s="331"/>
      <c r="Q22" s="331"/>
      <c r="R22" s="331"/>
      <c r="S22" s="313"/>
      <c r="T22" s="313"/>
    </row>
    <row r="23" spans="2:36" ht="92.25" customHeight="1">
      <c r="B23" s="315"/>
      <c r="O23" s="315"/>
    </row>
    <row r="24" spans="2:36">
      <c r="B24" s="304"/>
    </row>
    <row r="25" spans="2:36" s="36" customFormat="1" ht="15" customHeight="1">
      <c r="B25" s="109" t="s">
        <v>203</v>
      </c>
      <c r="C25" s="686" t="s">
        <v>204</v>
      </c>
      <c r="D25" s="686"/>
      <c r="E25" s="686"/>
      <c r="F25" s="686"/>
      <c r="G25" s="686"/>
      <c r="H25" s="686"/>
      <c r="I25"/>
      <c r="J25"/>
      <c r="K25"/>
      <c r="O25" s="109" t="s">
        <v>203</v>
      </c>
      <c r="P25" s="686" t="s">
        <v>205</v>
      </c>
      <c r="Q25" s="686"/>
      <c r="R25" s="686"/>
      <c r="S25" s="686"/>
      <c r="T25" s="686"/>
      <c r="U25" s="686"/>
    </row>
    <row r="26" spans="2:36">
      <c r="B26" s="106" t="s">
        <v>224</v>
      </c>
      <c r="C26" s="198" t="str">
        <f>C10</f>
        <v>4Q25</v>
      </c>
      <c r="D26" s="198" t="str">
        <f>D10</f>
        <v>4Q24</v>
      </c>
      <c r="E26" s="131" t="s">
        <v>207</v>
      </c>
      <c r="F26" s="139">
        <f>F10</f>
        <v>2025</v>
      </c>
      <c r="G26" s="139">
        <f>G10</f>
        <v>2024</v>
      </c>
      <c r="H26" s="139" t="s">
        <v>207</v>
      </c>
      <c r="O26" s="106" t="s">
        <v>225</v>
      </c>
      <c r="P26" s="198" t="str">
        <f>P10</f>
        <v>4T25</v>
      </c>
      <c r="Q26" s="198" t="str">
        <f>Q10</f>
        <v>4T24</v>
      </c>
      <c r="R26" s="131" t="s">
        <v>164</v>
      </c>
      <c r="S26" s="131">
        <f>S10</f>
        <v>2025</v>
      </c>
      <c r="T26" s="131">
        <f t="shared" ref="T26" si="7">T10</f>
        <v>2024</v>
      </c>
      <c r="U26" s="518" t="s">
        <v>164</v>
      </c>
    </row>
    <row r="27" spans="2:36">
      <c r="B27" s="83" t="s">
        <v>226</v>
      </c>
      <c r="C27" s="163">
        <v>287228055.91000003</v>
      </c>
      <c r="D27" s="163">
        <v>268154253.41999999</v>
      </c>
      <c r="E27" s="84">
        <v>7.0999999999999994E-2</v>
      </c>
      <c r="F27" s="163">
        <v>1110833758.5599999</v>
      </c>
      <c r="G27" s="163">
        <v>1071732383.11</v>
      </c>
      <c r="H27" s="84">
        <v>3.5999999999999997E-2</v>
      </c>
      <c r="I27" s="192"/>
      <c r="J27" s="192"/>
      <c r="K27" s="192"/>
      <c r="L27" s="614"/>
      <c r="M27" s="192"/>
      <c r="N27" s="192"/>
      <c r="O27" s="83" t="s">
        <v>227</v>
      </c>
      <c r="P27" s="163">
        <f>C27</f>
        <v>287228055.91000003</v>
      </c>
      <c r="Q27" s="163">
        <f t="shared" ref="Q27:Q40" si="8">D27</f>
        <v>268154253.41999999</v>
      </c>
      <c r="R27" s="84">
        <f t="shared" ref="R27:R40" si="9">E27</f>
        <v>7.0999999999999994E-2</v>
      </c>
      <c r="S27" s="163">
        <f t="shared" ref="S27:S40" si="10">F27</f>
        <v>1110833758.5599999</v>
      </c>
      <c r="T27" s="163">
        <f t="shared" ref="T27:T40" si="11">G27</f>
        <v>1071732383.11</v>
      </c>
      <c r="U27" s="84">
        <f t="shared" ref="U27:U40" si="12">H27</f>
        <v>3.5999999999999997E-2</v>
      </c>
      <c r="V27" s="18"/>
      <c r="AC27" s="192"/>
      <c r="AD27" s="192"/>
      <c r="AE27" s="192"/>
      <c r="AF27" s="192"/>
      <c r="AG27" s="192"/>
      <c r="AH27" s="192"/>
    </row>
    <row r="28" spans="2:36">
      <c r="B28" s="110" t="s">
        <v>228</v>
      </c>
      <c r="C28" s="164">
        <v>294763628.37</v>
      </c>
      <c r="D28" s="164">
        <v>286092960.49000001</v>
      </c>
      <c r="E28" s="111">
        <v>0.03</v>
      </c>
      <c r="F28" s="164">
        <v>1178752528.01</v>
      </c>
      <c r="G28" s="164">
        <v>1144630784.8800001</v>
      </c>
      <c r="H28" s="111">
        <v>2.9000000000000001E-2</v>
      </c>
      <c r="I28" s="192"/>
      <c r="J28" s="192"/>
      <c r="K28" s="192"/>
      <c r="L28" s="192"/>
      <c r="M28" s="192"/>
      <c r="N28" s="192"/>
      <c r="O28" s="110" t="s">
        <v>229</v>
      </c>
      <c r="P28" s="164">
        <f t="shared" ref="P28:P40" si="13">C28</f>
        <v>294763628.37</v>
      </c>
      <c r="Q28" s="164">
        <f t="shared" si="8"/>
        <v>286092960.49000001</v>
      </c>
      <c r="R28" s="111">
        <f t="shared" si="9"/>
        <v>0.03</v>
      </c>
      <c r="S28" s="164">
        <f t="shared" si="10"/>
        <v>1178752528.01</v>
      </c>
      <c r="T28" s="164">
        <f t="shared" si="11"/>
        <v>1144630784.8800001</v>
      </c>
      <c r="U28" s="111">
        <f t="shared" si="12"/>
        <v>2.9000000000000001E-2</v>
      </c>
      <c r="V28" s="18"/>
      <c r="AC28" s="192"/>
      <c r="AD28" s="192"/>
      <c r="AE28" s="192"/>
      <c r="AF28" s="192"/>
      <c r="AG28" s="192"/>
      <c r="AH28" s="192"/>
    </row>
    <row r="29" spans="2:36">
      <c r="B29" s="83" t="s">
        <v>230</v>
      </c>
      <c r="C29" s="163">
        <v>114441420.75</v>
      </c>
      <c r="D29" s="163">
        <v>216030105.13</v>
      </c>
      <c r="E29" s="84">
        <v>-0.47</v>
      </c>
      <c r="F29" s="163">
        <v>399501918.13999999</v>
      </c>
      <c r="G29" s="163">
        <v>540872301.14999998</v>
      </c>
      <c r="H29" s="84">
        <v>-0.26100000000000001</v>
      </c>
      <c r="I29" s="192"/>
      <c r="J29" s="192"/>
      <c r="K29" s="192"/>
      <c r="L29" s="192"/>
      <c r="M29" s="192"/>
      <c r="N29" s="192"/>
      <c r="O29" s="83" t="s">
        <v>231</v>
      </c>
      <c r="P29" s="163">
        <f t="shared" si="13"/>
        <v>114441420.75</v>
      </c>
      <c r="Q29" s="163">
        <f t="shared" si="8"/>
        <v>216030105.13</v>
      </c>
      <c r="R29" s="84">
        <f t="shared" si="9"/>
        <v>-0.47</v>
      </c>
      <c r="S29" s="163">
        <f t="shared" si="10"/>
        <v>399501918.13999999</v>
      </c>
      <c r="T29" s="163">
        <f t="shared" si="11"/>
        <v>540872301.14999998</v>
      </c>
      <c r="U29" s="84">
        <f t="shared" si="12"/>
        <v>-0.26100000000000001</v>
      </c>
      <c r="V29" s="18"/>
      <c r="AC29" s="192"/>
      <c r="AD29" s="192"/>
      <c r="AE29" s="192"/>
      <c r="AF29" s="192"/>
      <c r="AG29" s="192"/>
      <c r="AH29" s="192"/>
    </row>
    <row r="30" spans="2:36">
      <c r="B30" s="110" t="s">
        <v>232</v>
      </c>
      <c r="C30" s="164">
        <v>639410746.46000004</v>
      </c>
      <c r="D30" s="164">
        <v>418346473.95999998</v>
      </c>
      <c r="E30" s="111">
        <v>0.52800000000000002</v>
      </c>
      <c r="F30" s="164">
        <v>2299138230.5799999</v>
      </c>
      <c r="G30" s="164">
        <v>1309690661.6600001</v>
      </c>
      <c r="H30" s="111">
        <v>0.755</v>
      </c>
      <c r="I30" s="192"/>
      <c r="J30" s="192"/>
      <c r="K30" s="192"/>
      <c r="L30" s="192"/>
      <c r="M30" s="192"/>
      <c r="N30" s="192"/>
      <c r="O30" s="110" t="s">
        <v>233</v>
      </c>
      <c r="P30" s="164">
        <f t="shared" si="13"/>
        <v>639410746.46000004</v>
      </c>
      <c r="Q30" s="164">
        <f t="shared" si="8"/>
        <v>418346473.95999998</v>
      </c>
      <c r="R30" s="111">
        <f t="shared" si="9"/>
        <v>0.52800000000000002</v>
      </c>
      <c r="S30" s="164">
        <f t="shared" si="10"/>
        <v>2299138230.5799999</v>
      </c>
      <c r="T30" s="164">
        <f t="shared" si="11"/>
        <v>1309690661.6600001</v>
      </c>
      <c r="U30" s="111">
        <f t="shared" si="12"/>
        <v>0.755</v>
      </c>
      <c r="V30" s="18"/>
      <c r="AC30" s="192"/>
      <c r="AD30" s="192"/>
      <c r="AE30" s="192"/>
      <c r="AF30" s="192"/>
      <c r="AG30" s="192"/>
      <c r="AH30" s="192"/>
    </row>
    <row r="31" spans="2:36">
      <c r="B31" s="85" t="s">
        <v>234</v>
      </c>
      <c r="C31" s="165">
        <v>1335843851.49</v>
      </c>
      <c r="D31" s="165">
        <v>1188623793</v>
      </c>
      <c r="E31" s="133">
        <v>0.123</v>
      </c>
      <c r="F31" s="165">
        <v>4988226435.289999</v>
      </c>
      <c r="G31" s="165">
        <v>4066926130.8000002</v>
      </c>
      <c r="H31" s="133">
        <v>0.22600000000000001</v>
      </c>
      <c r="I31" s="192"/>
      <c r="J31" s="192"/>
      <c r="K31" s="192"/>
      <c r="L31" s="192"/>
      <c r="M31" s="192"/>
      <c r="N31" s="192"/>
      <c r="O31" s="85" t="s">
        <v>235</v>
      </c>
      <c r="P31" s="165">
        <f t="shared" si="13"/>
        <v>1335843851.49</v>
      </c>
      <c r="Q31" s="165">
        <f t="shared" si="8"/>
        <v>1188623793</v>
      </c>
      <c r="R31" s="133">
        <f t="shared" si="9"/>
        <v>0.123</v>
      </c>
      <c r="S31" s="165">
        <f t="shared" si="10"/>
        <v>4988226435.289999</v>
      </c>
      <c r="T31" s="165">
        <f t="shared" si="11"/>
        <v>4066926130.8000002</v>
      </c>
      <c r="U31" s="133">
        <f t="shared" si="12"/>
        <v>0.22600000000000001</v>
      </c>
      <c r="V31" s="18"/>
      <c r="AC31" s="192"/>
      <c r="AD31" s="192"/>
      <c r="AE31" s="192"/>
      <c r="AF31" s="192"/>
      <c r="AG31" s="192"/>
      <c r="AH31" s="192"/>
    </row>
    <row r="32" spans="2:36">
      <c r="B32" s="110" t="s">
        <v>189</v>
      </c>
      <c r="C32" s="164">
        <v>-9081379.0500000007</v>
      </c>
      <c r="D32" s="164">
        <v>-14180083.279999999</v>
      </c>
      <c r="E32" s="111">
        <v>-0.35899999999999999</v>
      </c>
      <c r="F32" s="164">
        <v>-14863048.199999999</v>
      </c>
      <c r="G32" s="164">
        <v>-46816436.32</v>
      </c>
      <c r="H32" s="111">
        <v>-0.68200000000000005</v>
      </c>
      <c r="I32" s="192"/>
      <c r="J32" s="192"/>
      <c r="K32" s="192"/>
      <c r="L32" s="192"/>
      <c r="M32" s="192"/>
      <c r="N32" s="192"/>
      <c r="O32" s="110" t="s">
        <v>236</v>
      </c>
      <c r="P32" s="164">
        <f t="shared" si="13"/>
        <v>-9081379.0500000007</v>
      </c>
      <c r="Q32" s="164">
        <f t="shared" si="8"/>
        <v>-14180083.279999999</v>
      </c>
      <c r="R32" s="111">
        <f t="shared" si="9"/>
        <v>-0.35899999999999999</v>
      </c>
      <c r="S32" s="164">
        <f t="shared" si="10"/>
        <v>-14863048.199999999</v>
      </c>
      <c r="T32" s="164">
        <f t="shared" si="11"/>
        <v>-46816436.32</v>
      </c>
      <c r="U32" s="111">
        <f t="shared" si="12"/>
        <v>-0.68200000000000005</v>
      </c>
      <c r="V32" s="18"/>
      <c r="AC32" s="192"/>
      <c r="AD32" s="192"/>
      <c r="AE32" s="192"/>
      <c r="AF32" s="192"/>
      <c r="AG32" s="192"/>
      <c r="AH32" s="192"/>
    </row>
    <row r="33" spans="2:34">
      <c r="B33" s="83" t="s">
        <v>190</v>
      </c>
      <c r="C33" s="163">
        <v>12280285.720000001</v>
      </c>
      <c r="D33" s="163">
        <v>7546866.6799999997</v>
      </c>
      <c r="E33" s="84">
        <v>0.627</v>
      </c>
      <c r="F33" s="163">
        <v>62173193.149999999</v>
      </c>
      <c r="G33" s="163">
        <v>33619365.859999999</v>
      </c>
      <c r="H33" s="84">
        <v>0.84899999999999998</v>
      </c>
      <c r="I33" s="192"/>
      <c r="J33" s="192"/>
      <c r="K33" s="192"/>
      <c r="L33" s="192"/>
      <c r="M33" s="192"/>
      <c r="N33" s="192"/>
      <c r="O33" s="83" t="s">
        <v>237</v>
      </c>
      <c r="P33" s="163">
        <f t="shared" si="13"/>
        <v>12280285.720000001</v>
      </c>
      <c r="Q33" s="163">
        <f t="shared" si="8"/>
        <v>7546866.6799999997</v>
      </c>
      <c r="R33" s="84">
        <f t="shared" si="9"/>
        <v>0.627</v>
      </c>
      <c r="S33" s="163">
        <f t="shared" si="10"/>
        <v>62173193.149999999</v>
      </c>
      <c r="T33" s="163">
        <f t="shared" si="11"/>
        <v>33619365.859999999</v>
      </c>
      <c r="U33" s="84">
        <f t="shared" si="12"/>
        <v>0.84899999999999998</v>
      </c>
      <c r="V33" s="18"/>
      <c r="AC33" s="192"/>
      <c r="AD33" s="192"/>
      <c r="AE33" s="192"/>
      <c r="AF33" s="192"/>
      <c r="AG33" s="192"/>
      <c r="AH33" s="192"/>
    </row>
    <row r="34" spans="2:34">
      <c r="B34" s="112" t="s">
        <v>191</v>
      </c>
      <c r="C34" s="166">
        <v>1339042758.1600001</v>
      </c>
      <c r="D34" s="166">
        <v>1181990576.4000001</v>
      </c>
      <c r="E34" s="134">
        <v>0.13200000000000001</v>
      </c>
      <c r="F34" s="166">
        <v>5035536580.2399988</v>
      </c>
      <c r="G34" s="166">
        <v>4053729060.3400002</v>
      </c>
      <c r="H34" s="134">
        <v>0.24199999999999999</v>
      </c>
      <c r="I34" s="192"/>
      <c r="J34" s="192"/>
      <c r="K34" s="192"/>
      <c r="L34" s="192"/>
      <c r="M34" s="192"/>
      <c r="N34" s="192"/>
      <c r="O34" s="112" t="s">
        <v>212</v>
      </c>
      <c r="P34" s="166">
        <f t="shared" si="13"/>
        <v>1339042758.1600001</v>
      </c>
      <c r="Q34" s="166">
        <f t="shared" si="8"/>
        <v>1181990576.4000001</v>
      </c>
      <c r="R34" s="134">
        <f t="shared" si="9"/>
        <v>0.13200000000000001</v>
      </c>
      <c r="S34" s="166">
        <f t="shared" si="10"/>
        <v>5035536580.2399988</v>
      </c>
      <c r="T34" s="166">
        <f t="shared" si="11"/>
        <v>4053729060.3400002</v>
      </c>
      <c r="U34" s="134">
        <f t="shared" si="12"/>
        <v>0.24199999999999999</v>
      </c>
      <c r="V34" s="18"/>
      <c r="AC34" s="192"/>
      <c r="AD34" s="192"/>
      <c r="AE34" s="192"/>
      <c r="AF34" s="192"/>
      <c r="AG34" s="192"/>
      <c r="AH34" s="192"/>
    </row>
    <row r="35" spans="2:34">
      <c r="B35" s="83" t="s">
        <v>213</v>
      </c>
      <c r="C35" s="163">
        <v>-111650505.51000001</v>
      </c>
      <c r="D35" s="163">
        <v>-69114238.439999998</v>
      </c>
      <c r="E35" s="84">
        <v>0.61499999999999999</v>
      </c>
      <c r="F35" s="163">
        <v>-301285611.94</v>
      </c>
      <c r="G35" s="163">
        <v>-229092496.83000001</v>
      </c>
      <c r="H35" s="84">
        <v>0.315</v>
      </c>
      <c r="I35" s="192"/>
      <c r="J35" s="192"/>
      <c r="K35" s="192"/>
      <c r="L35" s="192"/>
      <c r="M35" s="192"/>
      <c r="N35" s="192"/>
      <c r="O35" s="83" t="s">
        <v>214</v>
      </c>
      <c r="P35" s="163">
        <f t="shared" si="13"/>
        <v>-111650505.51000001</v>
      </c>
      <c r="Q35" s="163">
        <f t="shared" si="8"/>
        <v>-69114238.439999998</v>
      </c>
      <c r="R35" s="84">
        <f t="shared" si="9"/>
        <v>0.61499999999999999</v>
      </c>
      <c r="S35" s="163">
        <f t="shared" si="10"/>
        <v>-301285611.94</v>
      </c>
      <c r="T35" s="163">
        <f t="shared" si="11"/>
        <v>-229092496.83000001</v>
      </c>
      <c r="U35" s="84">
        <f t="shared" si="12"/>
        <v>0.315</v>
      </c>
      <c r="V35" s="18"/>
      <c r="AC35" s="192"/>
      <c r="AD35" s="192"/>
      <c r="AE35" s="192"/>
      <c r="AF35" s="192"/>
      <c r="AG35" s="192"/>
      <c r="AH35" s="192"/>
    </row>
    <row r="36" spans="2:34">
      <c r="B36" s="110" t="s">
        <v>215</v>
      </c>
      <c r="C36" s="164">
        <v>-100320.02</v>
      </c>
      <c r="D36" s="164">
        <v>-82004.160000000003</v>
      </c>
      <c r="E36" s="111">
        <v>0.223</v>
      </c>
      <c r="F36" s="164">
        <v>-449688.5</v>
      </c>
      <c r="G36" s="164">
        <v>-343673.23</v>
      </c>
      <c r="H36" s="111">
        <v>0.308</v>
      </c>
      <c r="I36" s="192"/>
      <c r="J36" s="192"/>
      <c r="K36" s="192"/>
      <c r="L36" s="192"/>
      <c r="M36" s="192"/>
      <c r="N36" s="192"/>
      <c r="O36" s="110" t="s">
        <v>216</v>
      </c>
      <c r="P36" s="164">
        <f t="shared" si="13"/>
        <v>-100320.02</v>
      </c>
      <c r="Q36" s="164">
        <f t="shared" si="8"/>
        <v>-82004.160000000003</v>
      </c>
      <c r="R36" s="111">
        <f t="shared" si="9"/>
        <v>0.223</v>
      </c>
      <c r="S36" s="164">
        <f t="shared" si="10"/>
        <v>-449688.5</v>
      </c>
      <c r="T36" s="164">
        <f t="shared" si="11"/>
        <v>-343673.23</v>
      </c>
      <c r="U36" s="111">
        <f t="shared" si="12"/>
        <v>0.308</v>
      </c>
      <c r="V36" s="18"/>
      <c r="AC36" s="192"/>
      <c r="AD36" s="192"/>
      <c r="AE36" s="192"/>
      <c r="AF36" s="192"/>
      <c r="AG36" s="192"/>
      <c r="AH36" s="192"/>
    </row>
    <row r="37" spans="2:34">
      <c r="B37" s="83" t="s">
        <v>217</v>
      </c>
      <c r="C37" s="163">
        <v>-125391.39</v>
      </c>
      <c r="D37" s="163">
        <v>-677.29</v>
      </c>
      <c r="E37" s="84">
        <v>184.136</v>
      </c>
      <c r="F37" s="163">
        <v>-524712.42000000004</v>
      </c>
      <c r="G37" s="163">
        <v>-77574.55</v>
      </c>
      <c r="H37" s="84">
        <v>5.7629999999999999</v>
      </c>
      <c r="I37" s="192"/>
      <c r="J37" s="192"/>
      <c r="K37" s="192"/>
      <c r="L37" s="192"/>
      <c r="M37" s="192"/>
      <c r="N37" s="192"/>
      <c r="O37" s="83" t="s">
        <v>217</v>
      </c>
      <c r="P37" s="163">
        <f t="shared" si="13"/>
        <v>-125391.39</v>
      </c>
      <c r="Q37" s="163">
        <f t="shared" si="8"/>
        <v>-677.29</v>
      </c>
      <c r="R37" s="84">
        <f t="shared" si="9"/>
        <v>184.136</v>
      </c>
      <c r="S37" s="163">
        <f t="shared" si="10"/>
        <v>-524712.42000000004</v>
      </c>
      <c r="T37" s="163">
        <f t="shared" si="11"/>
        <v>-77574.55</v>
      </c>
      <c r="U37" s="84">
        <f t="shared" si="12"/>
        <v>5.7629999999999999</v>
      </c>
      <c r="V37" s="18"/>
      <c r="AC37" s="192"/>
      <c r="AD37" s="192"/>
      <c r="AE37" s="192"/>
      <c r="AF37" s="192"/>
      <c r="AG37" s="192"/>
      <c r="AH37" s="192"/>
    </row>
    <row r="38" spans="2:34">
      <c r="B38" s="110" t="s">
        <v>238</v>
      </c>
      <c r="C38" s="164">
        <v>-28333523.309999999</v>
      </c>
      <c r="D38" s="164">
        <v>-26236829.93</v>
      </c>
      <c r="E38" s="111">
        <v>7.9000000000000001E-2</v>
      </c>
      <c r="F38" s="164">
        <v>-109164085.20999999</v>
      </c>
      <c r="G38" s="164">
        <v>-106076428.27</v>
      </c>
      <c r="H38" s="111">
        <v>2.9000000000000001E-2</v>
      </c>
      <c r="I38" s="192"/>
      <c r="J38" s="192"/>
      <c r="K38" s="192"/>
      <c r="L38" s="192"/>
      <c r="M38" s="192"/>
      <c r="N38" s="192"/>
      <c r="O38" s="110" t="s">
        <v>219</v>
      </c>
      <c r="P38" s="164">
        <f t="shared" si="13"/>
        <v>-28333523.309999999</v>
      </c>
      <c r="Q38" s="164">
        <f t="shared" si="8"/>
        <v>-26236829.93</v>
      </c>
      <c r="R38" s="111">
        <f t="shared" si="9"/>
        <v>7.9000000000000001E-2</v>
      </c>
      <c r="S38" s="164">
        <f t="shared" si="10"/>
        <v>-109164085.20999999</v>
      </c>
      <c r="T38" s="164">
        <f t="shared" si="11"/>
        <v>-106076428.27</v>
      </c>
      <c r="U38" s="111">
        <f t="shared" si="12"/>
        <v>2.9000000000000001E-2</v>
      </c>
      <c r="V38" s="18"/>
      <c r="AC38" s="192"/>
      <c r="AD38" s="192"/>
      <c r="AE38" s="192"/>
      <c r="AF38" s="192"/>
      <c r="AG38" s="192"/>
      <c r="AH38" s="192"/>
    </row>
    <row r="39" spans="2:34">
      <c r="B39" s="85" t="s">
        <v>220</v>
      </c>
      <c r="C39" s="165">
        <v>-140209740.22999999</v>
      </c>
      <c r="D39" s="165">
        <v>-95433749.819999993</v>
      </c>
      <c r="E39" s="86">
        <v>0.46899999999999997</v>
      </c>
      <c r="F39" s="165">
        <v>-411424098.06999999</v>
      </c>
      <c r="G39" s="165">
        <v>-335590172.88</v>
      </c>
      <c r="H39" s="86">
        <v>0.22500000000000001</v>
      </c>
      <c r="I39" s="192"/>
      <c r="J39" s="192"/>
      <c r="K39" s="192"/>
      <c r="L39" s="192"/>
      <c r="M39" s="192"/>
      <c r="N39" s="192"/>
      <c r="O39" s="85" t="s">
        <v>221</v>
      </c>
      <c r="P39" s="165">
        <f t="shared" si="13"/>
        <v>-140209740.22999999</v>
      </c>
      <c r="Q39" s="165">
        <f t="shared" si="8"/>
        <v>-95433749.819999993</v>
      </c>
      <c r="R39" s="86">
        <f t="shared" si="9"/>
        <v>0.46899999999999997</v>
      </c>
      <c r="S39" s="165">
        <f t="shared" si="10"/>
        <v>-411424098.06999999</v>
      </c>
      <c r="T39" s="165">
        <f t="shared" si="11"/>
        <v>-335590172.88</v>
      </c>
      <c r="U39" s="86">
        <f t="shared" si="12"/>
        <v>0.22500000000000001</v>
      </c>
      <c r="V39" s="18"/>
      <c r="AC39" s="192"/>
      <c r="AD39" s="192"/>
      <c r="AE39" s="192"/>
      <c r="AF39" s="192"/>
      <c r="AG39" s="192"/>
      <c r="AH39" s="192"/>
    </row>
    <row r="40" spans="2:34" ht="15" customHeight="1">
      <c r="B40" s="112" t="s">
        <v>222</v>
      </c>
      <c r="C40" s="166">
        <v>1198833017.9300001</v>
      </c>
      <c r="D40" s="166">
        <v>1086556826.5800002</v>
      </c>
      <c r="E40" s="134">
        <v>0.10299999999999999</v>
      </c>
      <c r="F40" s="166">
        <v>4624112482.1699991</v>
      </c>
      <c r="G40" s="166">
        <v>3718138887.46</v>
      </c>
      <c r="H40" s="134">
        <v>0.24299999999999999</v>
      </c>
      <c r="I40" s="192"/>
      <c r="J40" s="192"/>
      <c r="K40" s="192"/>
      <c r="L40" s="192"/>
      <c r="M40" s="192"/>
      <c r="N40" s="192"/>
      <c r="O40" s="112" t="s">
        <v>223</v>
      </c>
      <c r="P40" s="166">
        <f t="shared" si="13"/>
        <v>1198833017.9300001</v>
      </c>
      <c r="Q40" s="166">
        <f t="shared" si="8"/>
        <v>1086556826.5800002</v>
      </c>
      <c r="R40" s="134">
        <f t="shared" si="9"/>
        <v>0.10299999999999999</v>
      </c>
      <c r="S40" s="166">
        <f t="shared" si="10"/>
        <v>4624112482.1699991</v>
      </c>
      <c r="T40" s="166">
        <f t="shared" si="11"/>
        <v>3718138887.46</v>
      </c>
      <c r="U40" s="134">
        <f t="shared" si="12"/>
        <v>0.24299999999999999</v>
      </c>
      <c r="V40" s="18"/>
      <c r="AC40" s="192"/>
      <c r="AD40" s="192"/>
      <c r="AE40" s="192"/>
      <c r="AF40" s="192"/>
      <c r="AG40" s="192"/>
      <c r="AH40" s="192"/>
    </row>
  </sheetData>
  <customSheetViews>
    <customSheetView guid="{C49A8C82-1AC5-4974-9B9F-02362D6E4669}" scale="90" showGridLines="0" hiddenRows="1" topLeftCell="A39">
      <selection activeCell="C63" sqref="C63"/>
      <pageMargins left="0" right="0" top="0" bottom="0" header="0" footer="0"/>
      <pageSetup paperSize="9" orientation="portrait" r:id="rId1"/>
    </customSheetView>
    <customSheetView guid="{87D6620E-C4DF-42B2-AEF1-4C176B3EDD78}" scale="90" showGridLines="0" topLeftCell="A69">
      <selection activeCell="I79" sqref="I79"/>
      <pageMargins left="0" right="0" top="0" bottom="0" header="0" footer="0"/>
      <pageSetup paperSize="9" orientation="portrait" r:id="rId2"/>
    </customSheetView>
    <customSheetView guid="{1E6349FB-6127-4916-B1C9-00A76D39C8B3}" scale="90" showGridLines="0" hiddenRows="1" topLeftCell="O1">
      <selection activeCell="S35" sqref="S35"/>
      <pageMargins left="0" right="0" top="0" bottom="0" header="0" footer="0"/>
      <pageSetup paperSize="9" orientation="portrait" r:id="rId3"/>
    </customSheetView>
    <customSheetView guid="{89A93467-8A8A-4CB6-BAAC-1590A714D7E3}" scale="80" showGridLines="0" topLeftCell="W1">
      <selection activeCell="C31" sqref="C31:J31"/>
      <pageMargins left="0" right="0" top="0" bottom="0" header="0" footer="0"/>
      <pageSetup paperSize="9" orientation="portrait" r:id="rId4"/>
    </customSheetView>
  </customSheetViews>
  <mergeCells count="8">
    <mergeCell ref="C6:E6"/>
    <mergeCell ref="P6:R6"/>
    <mergeCell ref="B7:E8"/>
    <mergeCell ref="O7:R8"/>
    <mergeCell ref="C25:H25"/>
    <mergeCell ref="C9:H9"/>
    <mergeCell ref="P25:U25"/>
    <mergeCell ref="P9:U9"/>
  </mergeCells>
  <hyperlinks>
    <hyperlink ref="B2" location="Summary!A1" display="Summary" xr:uid="{00000000-0004-0000-0300-000000000000}"/>
  </hyperlinks>
  <pageMargins left="0.511811024" right="0.511811024" top="0.78740157499999996" bottom="0.78740157499999996" header="0.31496062000000002" footer="0.31496062000000002"/>
  <pageSetup paperSize="9" orientation="landscape" r:id="rId5"/>
  <customProperties>
    <customPr name="_pios_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89A0C-6C6F-4107-BE79-CA4D4C98233F}">
  <sheetPr>
    <tabColor rgb="FF92D050"/>
  </sheetPr>
  <dimension ref="B1:Q52"/>
  <sheetViews>
    <sheetView showGridLines="0" topLeftCell="A23" zoomScale="84" zoomScaleNormal="84" workbookViewId="0">
      <selection activeCell="J55" sqref="J55"/>
    </sheetView>
  </sheetViews>
  <sheetFormatPr defaultRowHeight="15"/>
  <cols>
    <col min="2" max="2" width="16.42578125" style="354" customWidth="1"/>
    <col min="3" max="3" width="15.42578125" style="354" customWidth="1"/>
    <col min="4" max="4" width="18.140625" style="354" customWidth="1"/>
    <col min="5" max="6" width="16.5703125" style="354" customWidth="1"/>
    <col min="7" max="7" width="14.7109375" style="354" bestFit="1" customWidth="1"/>
    <col min="8" max="8" width="16.5703125" style="354" customWidth="1"/>
    <col min="10" max="10" width="16.42578125" style="354" customWidth="1"/>
    <col min="11" max="11" width="15.42578125" style="354" customWidth="1"/>
    <col min="12" max="12" width="18.140625" style="354" customWidth="1"/>
    <col min="13" max="15" width="16.5703125" style="354" customWidth="1"/>
    <col min="16" max="16" width="18" style="354" customWidth="1"/>
    <col min="17" max="17" width="12.7109375" customWidth="1"/>
  </cols>
  <sheetData>
    <row r="1" spans="2:16">
      <c r="B1" s="104" t="s">
        <v>42</v>
      </c>
      <c r="J1" s="104" t="s">
        <v>42</v>
      </c>
    </row>
    <row r="2" spans="2:16" ht="15.75" thickBot="1"/>
    <row r="3" spans="2:16" ht="16.5" thickBot="1">
      <c r="B3" s="355" t="s">
        <v>245</v>
      </c>
      <c r="C3" s="355" t="s">
        <v>246</v>
      </c>
      <c r="D3" s="355" t="s">
        <v>247</v>
      </c>
      <c r="E3" s="355" t="s">
        <v>248</v>
      </c>
      <c r="F3" s="355" t="s">
        <v>249</v>
      </c>
      <c r="G3" s="355" t="s">
        <v>250</v>
      </c>
      <c r="H3" s="355" t="s">
        <v>251</v>
      </c>
      <c r="J3" s="355" t="s">
        <v>252</v>
      </c>
      <c r="K3" s="355" t="s">
        <v>253</v>
      </c>
      <c r="L3" s="355" t="s">
        <v>254</v>
      </c>
      <c r="M3" s="355" t="s">
        <v>248</v>
      </c>
      <c r="N3" s="355" t="s">
        <v>255</v>
      </c>
      <c r="O3" s="355" t="s">
        <v>250</v>
      </c>
      <c r="P3" s="355" t="s">
        <v>251</v>
      </c>
    </row>
    <row r="4" spans="2:16" ht="16.5" thickTop="1" thickBot="1">
      <c r="B4" s="356" t="s">
        <v>256</v>
      </c>
      <c r="C4" s="652" t="s">
        <v>257</v>
      </c>
      <c r="D4" s="356" t="s">
        <v>258</v>
      </c>
      <c r="E4" s="357">
        <v>0.76</v>
      </c>
      <c r="F4" s="358">
        <v>2031</v>
      </c>
      <c r="G4" s="359">
        <v>6.4999999999999997E-3</v>
      </c>
      <c r="H4" s="359">
        <v>0.03</v>
      </c>
      <c r="J4" s="356" t="s">
        <v>256</v>
      </c>
      <c r="K4" s="356" t="s">
        <v>257</v>
      </c>
      <c r="L4" s="356" t="s">
        <v>258</v>
      </c>
      <c r="M4" s="357">
        <v>0.76</v>
      </c>
      <c r="N4" s="358">
        <v>2031</v>
      </c>
      <c r="O4" s="359">
        <v>6.4999999999999997E-3</v>
      </c>
      <c r="P4" s="359">
        <v>0.03</v>
      </c>
    </row>
    <row r="5" spans="2:16" ht="16.5" thickTop="1" thickBot="1">
      <c r="B5" s="360" t="s">
        <v>259</v>
      </c>
      <c r="C5" s="653" t="s">
        <v>257</v>
      </c>
      <c r="D5" s="360" t="s">
        <v>258</v>
      </c>
      <c r="E5" s="357">
        <v>1</v>
      </c>
      <c r="F5" s="358">
        <v>2031</v>
      </c>
      <c r="G5" s="361">
        <v>6.4999999999999997E-3</v>
      </c>
      <c r="H5" s="361">
        <v>0.03</v>
      </c>
      <c r="J5" s="360" t="s">
        <v>259</v>
      </c>
      <c r="K5" s="360" t="s">
        <v>257</v>
      </c>
      <c r="L5" s="360" t="s">
        <v>258</v>
      </c>
      <c r="M5" s="357">
        <v>1</v>
      </c>
      <c r="N5" s="358">
        <v>2031</v>
      </c>
      <c r="O5" s="361">
        <v>6.4999999999999997E-3</v>
      </c>
      <c r="P5" s="361">
        <v>0.03</v>
      </c>
    </row>
    <row r="6" spans="2:16" ht="16.5" thickTop="1" thickBot="1">
      <c r="B6" s="360" t="s">
        <v>260</v>
      </c>
      <c r="C6" s="653" t="s">
        <v>257</v>
      </c>
      <c r="D6" s="360" t="s">
        <v>258</v>
      </c>
      <c r="E6" s="362">
        <v>1</v>
      </c>
      <c r="F6" s="358">
        <v>2031</v>
      </c>
      <c r="G6" s="361">
        <v>6.4999999999999997E-3</v>
      </c>
      <c r="H6" s="361">
        <v>0.03</v>
      </c>
      <c r="J6" s="360" t="s">
        <v>260</v>
      </c>
      <c r="K6" s="360" t="s">
        <v>257</v>
      </c>
      <c r="L6" s="360" t="s">
        <v>258</v>
      </c>
      <c r="M6" s="362">
        <v>1</v>
      </c>
      <c r="N6" s="358">
        <v>2031</v>
      </c>
      <c r="O6" s="361">
        <v>6.4999999999999997E-3</v>
      </c>
      <c r="P6" s="361">
        <v>0.03</v>
      </c>
    </row>
    <row r="7" spans="2:16" ht="16.5" thickTop="1" thickBot="1">
      <c r="B7" s="360" t="s">
        <v>261</v>
      </c>
      <c r="C7" s="653" t="s">
        <v>257</v>
      </c>
      <c r="D7" s="363" t="s">
        <v>258</v>
      </c>
      <c r="E7" s="364">
        <v>1</v>
      </c>
      <c r="F7" s="358">
        <v>2031</v>
      </c>
      <c r="G7" s="361">
        <v>6.4999999999999997E-3</v>
      </c>
      <c r="H7" s="361">
        <v>0.03</v>
      </c>
      <c r="J7" s="360" t="s">
        <v>261</v>
      </c>
      <c r="K7" s="360" t="s">
        <v>257</v>
      </c>
      <c r="L7" s="363" t="s">
        <v>258</v>
      </c>
      <c r="M7" s="364">
        <v>1</v>
      </c>
      <c r="N7" s="358">
        <v>2031</v>
      </c>
      <c r="O7" s="361">
        <v>6.4999999999999997E-3</v>
      </c>
      <c r="P7" s="361">
        <v>0.03</v>
      </c>
    </row>
    <row r="8" spans="2:16" ht="15.75" thickBot="1">
      <c r="B8" s="360" t="s">
        <v>262</v>
      </c>
      <c r="C8" s="653" t="s">
        <v>257</v>
      </c>
      <c r="D8" s="363" t="s">
        <v>263</v>
      </c>
      <c r="E8" s="364">
        <v>0.76</v>
      </c>
      <c r="F8" s="363">
        <v>2033</v>
      </c>
      <c r="G8" s="361">
        <v>6.4999999999999997E-3</v>
      </c>
      <c r="H8" s="361">
        <v>0.03</v>
      </c>
      <c r="J8" s="360" t="s">
        <v>262</v>
      </c>
      <c r="K8" s="360" t="s">
        <v>257</v>
      </c>
      <c r="L8" s="363" t="s">
        <v>263</v>
      </c>
      <c r="M8" s="364">
        <v>0.76</v>
      </c>
      <c r="N8" s="363">
        <v>2033</v>
      </c>
      <c r="O8" s="361">
        <v>6.4999999999999997E-3</v>
      </c>
      <c r="P8" s="361">
        <v>0.03</v>
      </c>
    </row>
    <row r="9" spans="2:16" ht="15.75" thickBot="1">
      <c r="B9" s="360" t="s">
        <v>264</v>
      </c>
      <c r="C9" s="653" t="s">
        <v>257</v>
      </c>
      <c r="D9" s="363" t="s">
        <v>180</v>
      </c>
      <c r="E9" s="363" t="s">
        <v>180</v>
      </c>
      <c r="F9" s="363" t="s">
        <v>180</v>
      </c>
      <c r="G9" s="361">
        <v>6.4999999999999997E-3</v>
      </c>
      <c r="H9" s="361">
        <v>0.03</v>
      </c>
      <c r="J9" s="360" t="s">
        <v>264</v>
      </c>
      <c r="K9" s="360" t="s">
        <v>257</v>
      </c>
      <c r="L9" s="363" t="s">
        <v>180</v>
      </c>
      <c r="M9" s="363" t="s">
        <v>180</v>
      </c>
      <c r="N9" s="363" t="s">
        <v>180</v>
      </c>
      <c r="O9" s="361">
        <v>6.4999999999999997E-3</v>
      </c>
      <c r="P9" s="361">
        <v>0.03</v>
      </c>
    </row>
    <row r="10" spans="2:16" ht="15.75" thickBot="1">
      <c r="B10" s="360" t="s">
        <v>265</v>
      </c>
      <c r="C10" s="653" t="s">
        <v>257</v>
      </c>
      <c r="D10" s="363" t="s">
        <v>180</v>
      </c>
      <c r="E10" s="363" t="s">
        <v>180</v>
      </c>
      <c r="F10" s="363" t="s">
        <v>180</v>
      </c>
      <c r="G10" s="361">
        <v>6.4999999999999997E-3</v>
      </c>
      <c r="H10" s="361">
        <v>0.03</v>
      </c>
      <c r="J10" s="360" t="s">
        <v>265</v>
      </c>
      <c r="K10" s="360" t="s">
        <v>257</v>
      </c>
      <c r="L10" s="363" t="s">
        <v>180</v>
      </c>
      <c r="M10" s="363" t="s">
        <v>180</v>
      </c>
      <c r="N10" s="363" t="s">
        <v>180</v>
      </c>
      <c r="O10" s="361">
        <v>6.4999999999999997E-3</v>
      </c>
      <c r="P10" s="361">
        <v>0.03</v>
      </c>
    </row>
    <row r="11" spans="2:16" ht="15.75" thickBot="1">
      <c r="B11" s="360" t="s">
        <v>266</v>
      </c>
      <c r="C11" s="653" t="s">
        <v>257</v>
      </c>
      <c r="D11" s="363" t="s">
        <v>180</v>
      </c>
      <c r="E11" s="363" t="s">
        <v>180</v>
      </c>
      <c r="F11" s="363" t="s">
        <v>180</v>
      </c>
      <c r="G11" s="361">
        <v>6.4999999999999997E-3</v>
      </c>
      <c r="H11" s="361">
        <v>0.03</v>
      </c>
      <c r="J11" s="360" t="s">
        <v>266</v>
      </c>
      <c r="K11" s="360" t="s">
        <v>257</v>
      </c>
      <c r="L11" s="363" t="s">
        <v>180</v>
      </c>
      <c r="M11" s="363" t="s">
        <v>180</v>
      </c>
      <c r="N11" s="363" t="s">
        <v>180</v>
      </c>
      <c r="O11" s="361">
        <v>6.4999999999999997E-3</v>
      </c>
      <c r="P11" s="361">
        <v>0.03</v>
      </c>
    </row>
    <row r="12" spans="2:16" ht="15.75" thickBot="1">
      <c r="B12" s="360" t="s">
        <v>267</v>
      </c>
      <c r="C12" s="653" t="s">
        <v>257</v>
      </c>
      <c r="D12" s="363" t="s">
        <v>180</v>
      </c>
      <c r="E12" s="363" t="s">
        <v>180</v>
      </c>
      <c r="F12" s="363" t="s">
        <v>180</v>
      </c>
      <c r="G12" s="361">
        <v>6.4999999999999997E-3</v>
      </c>
      <c r="H12" s="361">
        <v>0.03</v>
      </c>
      <c r="J12" s="360" t="s">
        <v>267</v>
      </c>
      <c r="K12" s="360" t="s">
        <v>257</v>
      </c>
      <c r="L12" s="363" t="s">
        <v>180</v>
      </c>
      <c r="M12" s="363" t="s">
        <v>180</v>
      </c>
      <c r="N12" s="363" t="s">
        <v>180</v>
      </c>
      <c r="O12" s="361">
        <v>6.4999999999999997E-3</v>
      </c>
      <c r="P12" s="361">
        <v>0.03</v>
      </c>
    </row>
    <row r="13" spans="2:16" ht="15.75" thickBot="1">
      <c r="B13" s="360" t="s">
        <v>78</v>
      </c>
      <c r="C13" s="653" t="s">
        <v>257</v>
      </c>
      <c r="D13" s="363" t="s">
        <v>268</v>
      </c>
      <c r="E13" s="364">
        <v>1</v>
      </c>
      <c r="F13" s="363" t="s">
        <v>269</v>
      </c>
      <c r="G13" s="361">
        <v>1.6500000000000001E-2</v>
      </c>
      <c r="H13" s="361">
        <v>7.5999999999999998E-2</v>
      </c>
      <c r="J13" s="360" t="s">
        <v>78</v>
      </c>
      <c r="K13" s="360" t="s">
        <v>257</v>
      </c>
      <c r="L13" s="363" t="s">
        <v>268</v>
      </c>
      <c r="M13" s="364">
        <v>1</v>
      </c>
      <c r="N13" s="363" t="s">
        <v>269</v>
      </c>
      <c r="O13" s="361">
        <v>1.6500000000000001E-2</v>
      </c>
      <c r="P13" s="361">
        <v>7.5999999999999998E-2</v>
      </c>
    </row>
    <row r="14" spans="2:16" ht="15.75" thickBot="1">
      <c r="B14" s="360" t="s">
        <v>270</v>
      </c>
      <c r="C14" s="653" t="s">
        <v>257</v>
      </c>
      <c r="D14" s="363" t="s">
        <v>263</v>
      </c>
      <c r="E14" s="364">
        <v>1</v>
      </c>
      <c r="F14" s="363">
        <v>2027</v>
      </c>
      <c r="G14" s="361">
        <v>1.6500000000000001E-2</v>
      </c>
      <c r="H14" s="361">
        <v>7.5999999999999998E-2</v>
      </c>
      <c r="J14" s="360" t="s">
        <v>270</v>
      </c>
      <c r="K14" s="360" t="s">
        <v>257</v>
      </c>
      <c r="L14" s="363" t="s">
        <v>263</v>
      </c>
      <c r="M14" s="364">
        <v>1</v>
      </c>
      <c r="N14" s="363">
        <v>2027</v>
      </c>
      <c r="O14" s="361">
        <v>1.6500000000000001E-2</v>
      </c>
      <c r="P14" s="361">
        <v>7.5999999999999998E-2</v>
      </c>
    </row>
    <row r="15" spans="2:16" ht="15.75" thickBot="1">
      <c r="B15" s="360" t="s">
        <v>271</v>
      </c>
      <c r="C15" s="653" t="s">
        <v>257</v>
      </c>
      <c r="D15" s="360" t="s">
        <v>180</v>
      </c>
      <c r="E15" s="360" t="s">
        <v>180</v>
      </c>
      <c r="F15" s="360" t="s">
        <v>180</v>
      </c>
      <c r="G15" s="365">
        <v>1.6500000000000001E-2</v>
      </c>
      <c r="H15" s="365">
        <v>7.5999999999999998E-2</v>
      </c>
      <c r="J15" s="360" t="s">
        <v>271</v>
      </c>
      <c r="K15" s="360" t="s">
        <v>257</v>
      </c>
      <c r="L15" s="360" t="s">
        <v>180</v>
      </c>
      <c r="M15" s="360" t="s">
        <v>180</v>
      </c>
      <c r="N15" s="360" t="s">
        <v>180</v>
      </c>
      <c r="O15" s="365">
        <v>1.6500000000000001E-2</v>
      </c>
      <c r="P15" s="365">
        <v>7.5999999999999998E-2</v>
      </c>
    </row>
    <row r="16" spans="2:16" ht="15.75" thickBot="1">
      <c r="B16" s="360" t="s">
        <v>272</v>
      </c>
      <c r="C16" s="653" t="s">
        <v>257</v>
      </c>
      <c r="D16" s="360" t="s">
        <v>180</v>
      </c>
      <c r="E16" s="360" t="s">
        <v>180</v>
      </c>
      <c r="F16" s="360" t="s">
        <v>180</v>
      </c>
      <c r="G16" s="365">
        <v>1.6500000000000001E-2</v>
      </c>
      <c r="H16" s="365">
        <v>7.5999999999999998E-2</v>
      </c>
      <c r="J16" s="360" t="s">
        <v>272</v>
      </c>
      <c r="K16" s="360" t="s">
        <v>257</v>
      </c>
      <c r="L16" s="360" t="s">
        <v>180</v>
      </c>
      <c r="M16" s="360" t="s">
        <v>180</v>
      </c>
      <c r="N16" s="360" t="s">
        <v>180</v>
      </c>
      <c r="O16" s="365">
        <v>1.6500000000000001E-2</v>
      </c>
      <c r="P16" s="365">
        <v>7.5999999999999998E-2</v>
      </c>
    </row>
    <row r="17" spans="2:16" ht="15.75" thickBot="1">
      <c r="B17" s="360" t="s">
        <v>273</v>
      </c>
      <c r="C17" s="653" t="s">
        <v>274</v>
      </c>
      <c r="D17" s="363" t="s">
        <v>180</v>
      </c>
      <c r="E17" s="364" t="s">
        <v>180</v>
      </c>
      <c r="F17" s="363" t="s">
        <v>180</v>
      </c>
      <c r="G17" s="361">
        <v>6.4999999999999997E-3</v>
      </c>
      <c r="H17" s="361">
        <v>0.03</v>
      </c>
      <c r="J17" s="360" t="s">
        <v>273</v>
      </c>
      <c r="K17" s="360" t="s">
        <v>275</v>
      </c>
      <c r="L17" s="363" t="s">
        <v>180</v>
      </c>
      <c r="M17" s="364" t="s">
        <v>180</v>
      </c>
      <c r="N17" s="363" t="s">
        <v>180</v>
      </c>
      <c r="O17" s="361">
        <v>6.4999999999999997E-3</v>
      </c>
      <c r="P17" s="361">
        <v>0.03</v>
      </c>
    </row>
    <row r="18" spans="2:16" ht="15.75" thickBot="1">
      <c r="B18" s="360" t="s">
        <v>276</v>
      </c>
      <c r="C18" s="653" t="s">
        <v>274</v>
      </c>
      <c r="D18" s="363" t="s">
        <v>180</v>
      </c>
      <c r="E18" s="363" t="s">
        <v>180</v>
      </c>
      <c r="F18" s="363" t="s">
        <v>180</v>
      </c>
      <c r="G18" s="361">
        <v>6.4999999999999997E-3</v>
      </c>
      <c r="H18" s="361">
        <v>0.03</v>
      </c>
      <c r="J18" s="360" t="s">
        <v>276</v>
      </c>
      <c r="K18" s="360" t="s">
        <v>275</v>
      </c>
      <c r="L18" s="363" t="s">
        <v>180</v>
      </c>
      <c r="M18" s="363" t="s">
        <v>180</v>
      </c>
      <c r="N18" s="363" t="s">
        <v>180</v>
      </c>
      <c r="O18" s="361">
        <v>6.4999999999999997E-3</v>
      </c>
      <c r="P18" s="361">
        <v>0.03</v>
      </c>
    </row>
    <row r="19" spans="2:16" ht="15.75" thickBot="1">
      <c r="B19" s="360" t="s">
        <v>151</v>
      </c>
      <c r="C19" s="653" t="s">
        <v>274</v>
      </c>
      <c r="D19" s="363" t="s">
        <v>180</v>
      </c>
      <c r="E19" s="363" t="s">
        <v>180</v>
      </c>
      <c r="F19" s="363" t="s">
        <v>180</v>
      </c>
      <c r="G19" s="365">
        <v>6.4999999999999997E-3</v>
      </c>
      <c r="H19" s="365">
        <v>0.03</v>
      </c>
      <c r="J19" s="360" t="s">
        <v>151</v>
      </c>
      <c r="K19" s="360" t="s">
        <v>275</v>
      </c>
      <c r="L19" s="363" t="s">
        <v>180</v>
      </c>
      <c r="M19" s="363" t="s">
        <v>180</v>
      </c>
      <c r="N19" s="363" t="s">
        <v>180</v>
      </c>
      <c r="O19" s="365">
        <v>6.4999999999999997E-3</v>
      </c>
      <c r="P19" s="365">
        <v>0.03</v>
      </c>
    </row>
    <row r="20" spans="2:16" ht="15.75" thickBot="1">
      <c r="B20" s="360" t="s">
        <v>93</v>
      </c>
      <c r="C20" s="653" t="s">
        <v>274</v>
      </c>
      <c r="D20" s="363" t="s">
        <v>180</v>
      </c>
      <c r="E20" s="363" t="s">
        <v>180</v>
      </c>
      <c r="F20" s="363" t="s">
        <v>180</v>
      </c>
      <c r="G20" s="365">
        <v>6.4999999999999997E-3</v>
      </c>
      <c r="H20" s="365">
        <v>0.03</v>
      </c>
      <c r="J20" s="360" t="s">
        <v>93</v>
      </c>
      <c r="K20" s="360" t="s">
        <v>275</v>
      </c>
      <c r="L20" s="363" t="s">
        <v>180</v>
      </c>
      <c r="M20" s="363" t="s">
        <v>180</v>
      </c>
      <c r="N20" s="363" t="s">
        <v>180</v>
      </c>
      <c r="O20" s="365">
        <v>6.4999999999999997E-3</v>
      </c>
      <c r="P20" s="365">
        <v>0.03</v>
      </c>
    </row>
    <row r="21" spans="2:16" ht="15.75" thickBot="1">
      <c r="B21" s="363" t="s">
        <v>152</v>
      </c>
      <c r="C21" s="654" t="s">
        <v>257</v>
      </c>
      <c r="D21" s="363" t="s">
        <v>263</v>
      </c>
      <c r="E21" s="364">
        <v>1</v>
      </c>
      <c r="F21" s="363">
        <v>2032</v>
      </c>
      <c r="G21" s="365">
        <v>1.6500000000000001E-2</v>
      </c>
      <c r="H21" s="365">
        <v>7.5999999999999998E-2</v>
      </c>
      <c r="J21" s="363" t="s">
        <v>152</v>
      </c>
      <c r="K21" s="363" t="s">
        <v>257</v>
      </c>
      <c r="L21" s="363" t="s">
        <v>263</v>
      </c>
      <c r="M21" s="364">
        <v>1</v>
      </c>
      <c r="N21" s="363">
        <v>2032</v>
      </c>
      <c r="O21" s="365">
        <v>1.6500000000000001E-2</v>
      </c>
      <c r="P21" s="365">
        <v>7.5999999999999998E-2</v>
      </c>
    </row>
    <row r="22" spans="2:16" ht="15.75" thickBot="1">
      <c r="B22" s="360" t="s">
        <v>95</v>
      </c>
      <c r="C22" s="653" t="s">
        <v>257</v>
      </c>
      <c r="D22" s="363" t="s">
        <v>258</v>
      </c>
      <c r="E22" s="364">
        <v>1</v>
      </c>
      <c r="F22" s="363">
        <v>2031</v>
      </c>
      <c r="G22" s="365">
        <v>1.6500000000000001E-2</v>
      </c>
      <c r="H22" s="365">
        <v>7.5999999999999998E-2</v>
      </c>
      <c r="J22" s="360" t="s">
        <v>95</v>
      </c>
      <c r="K22" s="360" t="s">
        <v>257</v>
      </c>
      <c r="L22" s="363" t="s">
        <v>258</v>
      </c>
      <c r="M22" s="364">
        <v>1</v>
      </c>
      <c r="N22" s="363">
        <v>2031</v>
      </c>
      <c r="O22" s="365">
        <v>1.6500000000000001E-2</v>
      </c>
      <c r="P22" s="365">
        <v>7.5999999999999998E-2</v>
      </c>
    </row>
    <row r="23" spans="2:16" ht="15.75" thickBot="1">
      <c r="B23" s="360" t="s">
        <v>277</v>
      </c>
      <c r="C23" s="653" t="s">
        <v>257</v>
      </c>
      <c r="D23" s="363" t="s">
        <v>258</v>
      </c>
      <c r="E23" s="362">
        <v>1</v>
      </c>
      <c r="F23" s="363">
        <v>2032</v>
      </c>
      <c r="G23" s="365">
        <v>1.6500000000000001E-2</v>
      </c>
      <c r="H23" s="365">
        <v>7.5999999999999998E-2</v>
      </c>
      <c r="J23" s="360" t="s">
        <v>277</v>
      </c>
      <c r="K23" s="360" t="s">
        <v>257</v>
      </c>
      <c r="L23" s="363" t="s">
        <v>258</v>
      </c>
      <c r="M23" s="362">
        <v>1</v>
      </c>
      <c r="N23" s="363">
        <v>2032</v>
      </c>
      <c r="O23" s="365">
        <v>1.6500000000000001E-2</v>
      </c>
      <c r="P23" s="365">
        <v>7.5999999999999998E-2</v>
      </c>
    </row>
    <row r="24" spans="2:16" ht="15.75" thickBot="1">
      <c r="B24" s="360" t="s">
        <v>278</v>
      </c>
      <c r="C24" s="653" t="s">
        <v>257</v>
      </c>
      <c r="D24" s="363" t="s">
        <v>258</v>
      </c>
      <c r="E24" s="362">
        <v>1</v>
      </c>
      <c r="F24" s="363">
        <v>2032</v>
      </c>
      <c r="G24" s="365">
        <v>1.6500000000000001E-2</v>
      </c>
      <c r="H24" s="365">
        <v>7.5999999999999998E-2</v>
      </c>
      <c r="J24" s="360" t="s">
        <v>278</v>
      </c>
      <c r="K24" s="360" t="s">
        <v>257</v>
      </c>
      <c r="L24" s="363" t="s">
        <v>258</v>
      </c>
      <c r="M24" s="362">
        <v>1</v>
      </c>
      <c r="N24" s="363">
        <v>2032</v>
      </c>
      <c r="O24" s="365">
        <v>1.6500000000000001E-2</v>
      </c>
      <c r="P24" s="365">
        <v>7.5999999999999998E-2</v>
      </c>
    </row>
    <row r="25" spans="2:16" ht="15.75" thickBot="1">
      <c r="B25" s="360" t="s">
        <v>107</v>
      </c>
      <c r="C25" s="653" t="s">
        <v>274</v>
      </c>
      <c r="D25" s="360" t="s">
        <v>180</v>
      </c>
      <c r="E25" s="360" t="s">
        <v>180</v>
      </c>
      <c r="F25" s="360" t="s">
        <v>180</v>
      </c>
      <c r="G25" s="365">
        <v>6.4999999999999997E-3</v>
      </c>
      <c r="H25" s="365">
        <v>0.03</v>
      </c>
      <c r="J25" s="360" t="s">
        <v>107</v>
      </c>
      <c r="K25" s="360" t="s">
        <v>275</v>
      </c>
      <c r="L25" s="360" t="s">
        <v>180</v>
      </c>
      <c r="M25" s="360" t="s">
        <v>180</v>
      </c>
      <c r="N25" s="360" t="s">
        <v>180</v>
      </c>
      <c r="O25" s="365">
        <v>6.4999999999999997E-3</v>
      </c>
      <c r="P25" s="365">
        <v>0.03</v>
      </c>
    </row>
    <row r="26" spans="2:16" ht="15.75" thickBot="1">
      <c r="B26" s="360" t="s">
        <v>1114</v>
      </c>
      <c r="C26" s="653" t="s">
        <v>257</v>
      </c>
      <c r="D26" s="360" t="s">
        <v>180</v>
      </c>
      <c r="E26" s="360" t="s">
        <v>180</v>
      </c>
      <c r="F26" s="360" t="s">
        <v>180</v>
      </c>
      <c r="G26" s="365">
        <v>1.6500000000000001E-2</v>
      </c>
      <c r="H26" s="365">
        <v>7.5999999999999998E-2</v>
      </c>
      <c r="J26" s="360" t="s">
        <v>1114</v>
      </c>
      <c r="K26" s="360" t="s">
        <v>257</v>
      </c>
      <c r="L26" s="360" t="s">
        <v>180</v>
      </c>
      <c r="M26" s="360" t="s">
        <v>180</v>
      </c>
      <c r="N26" s="360" t="s">
        <v>180</v>
      </c>
      <c r="O26" s="365">
        <v>1.6500000000000001E-2</v>
      </c>
      <c r="P26" s="365">
        <v>7.5999999999999998E-2</v>
      </c>
    </row>
    <row r="27" spans="2:16" ht="15.75" thickBot="1">
      <c r="B27" s="360" t="s">
        <v>154</v>
      </c>
      <c r="C27" s="653" t="s">
        <v>274</v>
      </c>
      <c r="D27" s="360" t="s">
        <v>180</v>
      </c>
      <c r="E27" s="360" t="s">
        <v>180</v>
      </c>
      <c r="F27" s="360" t="s">
        <v>180</v>
      </c>
      <c r="G27" s="365">
        <v>6.4999999999999997E-3</v>
      </c>
      <c r="H27" s="365">
        <v>0.03</v>
      </c>
      <c r="J27" s="360" t="s">
        <v>154</v>
      </c>
      <c r="K27" s="360" t="s">
        <v>275</v>
      </c>
      <c r="L27" s="360" t="s">
        <v>180</v>
      </c>
      <c r="M27" s="360" t="s">
        <v>180</v>
      </c>
      <c r="N27" s="360" t="s">
        <v>180</v>
      </c>
      <c r="O27" s="365">
        <v>6.4999999999999997E-3</v>
      </c>
      <c r="P27" s="365">
        <v>0.03</v>
      </c>
    </row>
    <row r="28" spans="2:16" ht="15.75" thickBot="1">
      <c r="B28" s="360" t="s">
        <v>279</v>
      </c>
      <c r="C28" s="653" t="s">
        <v>274</v>
      </c>
      <c r="D28" s="360" t="s">
        <v>180</v>
      </c>
      <c r="E28" s="360" t="s">
        <v>180</v>
      </c>
      <c r="F28" s="360" t="s">
        <v>180</v>
      </c>
      <c r="G28" s="365">
        <v>6.4999999999999997E-3</v>
      </c>
      <c r="H28" s="365">
        <v>0.03</v>
      </c>
      <c r="J28" s="360" t="s">
        <v>279</v>
      </c>
      <c r="K28" s="360" t="s">
        <v>275</v>
      </c>
      <c r="L28" s="360" t="s">
        <v>180</v>
      </c>
      <c r="M28" s="360" t="s">
        <v>180</v>
      </c>
      <c r="N28" s="360" t="s">
        <v>180</v>
      </c>
      <c r="O28" s="365">
        <v>6.4999999999999997E-3</v>
      </c>
      <c r="P28" s="365">
        <v>0.03</v>
      </c>
    </row>
    <row r="29" spans="2:16" ht="15.75" thickBot="1">
      <c r="B29" s="360" t="s">
        <v>156</v>
      </c>
      <c r="C29" s="653" t="s">
        <v>274</v>
      </c>
      <c r="D29" s="360" t="s">
        <v>180</v>
      </c>
      <c r="E29" s="360" t="s">
        <v>180</v>
      </c>
      <c r="F29" s="360" t="s">
        <v>180</v>
      </c>
      <c r="G29" s="365">
        <v>6.4999999999999997E-3</v>
      </c>
      <c r="H29" s="365">
        <v>0.03</v>
      </c>
      <c r="J29" s="360" t="s">
        <v>156</v>
      </c>
      <c r="K29" s="360" t="s">
        <v>275</v>
      </c>
      <c r="L29" s="360" t="s">
        <v>180</v>
      </c>
      <c r="M29" s="360" t="s">
        <v>180</v>
      </c>
      <c r="N29" s="360" t="s">
        <v>180</v>
      </c>
      <c r="O29" s="365">
        <v>6.4999999999999997E-3</v>
      </c>
      <c r="P29" s="365">
        <v>0.03</v>
      </c>
    </row>
    <row r="30" spans="2:16" ht="15.75" thickBot="1">
      <c r="B30" s="360" t="s">
        <v>280</v>
      </c>
      <c r="C30" s="653" t="s">
        <v>274</v>
      </c>
      <c r="D30" s="360" t="s">
        <v>180</v>
      </c>
      <c r="E30" s="360" t="s">
        <v>180</v>
      </c>
      <c r="F30" s="360" t="s">
        <v>180</v>
      </c>
      <c r="G30" s="365">
        <v>6.4999999999999997E-3</v>
      </c>
      <c r="H30" s="365">
        <v>0.03</v>
      </c>
      <c r="J30" s="360" t="s">
        <v>280</v>
      </c>
      <c r="K30" s="360" t="s">
        <v>275</v>
      </c>
      <c r="L30" s="360" t="s">
        <v>180</v>
      </c>
      <c r="M30" s="360" t="s">
        <v>180</v>
      </c>
      <c r="N30" s="360" t="s">
        <v>180</v>
      </c>
      <c r="O30" s="365">
        <v>6.4999999999999997E-3</v>
      </c>
      <c r="P30" s="365">
        <v>0.03</v>
      </c>
    </row>
    <row r="31" spans="2:16" ht="15.75" thickBot="1">
      <c r="B31" s="363" t="s">
        <v>281</v>
      </c>
      <c r="C31" s="653" t="s">
        <v>274</v>
      </c>
      <c r="D31" s="363" t="s">
        <v>180</v>
      </c>
      <c r="E31" s="364" t="s">
        <v>180</v>
      </c>
      <c r="F31" s="363" t="s">
        <v>282</v>
      </c>
      <c r="G31" s="361">
        <v>6.4999999999999997E-3</v>
      </c>
      <c r="H31" s="361">
        <v>0.03</v>
      </c>
      <c r="J31" s="363" t="s">
        <v>281</v>
      </c>
      <c r="K31" s="363" t="s">
        <v>275</v>
      </c>
      <c r="L31" s="363" t="s">
        <v>180</v>
      </c>
      <c r="M31" s="364" t="s">
        <v>180</v>
      </c>
      <c r="N31" s="363" t="s">
        <v>282</v>
      </c>
      <c r="O31" s="361">
        <v>6.4999999999999997E-3</v>
      </c>
      <c r="P31" s="361">
        <v>0.03</v>
      </c>
    </row>
    <row r="32" spans="2:16" ht="15.75" thickBot="1">
      <c r="B32" s="363" t="s">
        <v>283</v>
      </c>
      <c r="C32" s="654" t="s">
        <v>257</v>
      </c>
      <c r="D32" s="363" t="s">
        <v>263</v>
      </c>
      <c r="E32" s="364">
        <v>1</v>
      </c>
      <c r="F32" s="363">
        <v>2033</v>
      </c>
      <c r="G32" s="361">
        <v>6.4999999999999997E-3</v>
      </c>
      <c r="H32" s="361">
        <v>0.03</v>
      </c>
      <c r="J32" s="363" t="s">
        <v>283</v>
      </c>
      <c r="K32" s="363" t="s">
        <v>257</v>
      </c>
      <c r="L32" s="363" t="s">
        <v>263</v>
      </c>
      <c r="M32" s="364">
        <v>1</v>
      </c>
      <c r="N32" s="363">
        <v>2033</v>
      </c>
      <c r="O32" s="361">
        <v>6.4999999999999997E-3</v>
      </c>
      <c r="P32" s="361">
        <v>0.03</v>
      </c>
    </row>
    <row r="33" spans="2:16" ht="15.75" thickBot="1">
      <c r="B33" s="363" t="s">
        <v>284</v>
      </c>
      <c r="C33" s="654" t="s">
        <v>257</v>
      </c>
      <c r="D33" s="363" t="s">
        <v>263</v>
      </c>
      <c r="E33" s="363">
        <v>1</v>
      </c>
      <c r="F33" s="363">
        <v>2025</v>
      </c>
      <c r="G33" s="361">
        <v>6.4999999999999997E-3</v>
      </c>
      <c r="H33" s="361">
        <v>0.03</v>
      </c>
      <c r="J33" s="363" t="s">
        <v>284</v>
      </c>
      <c r="K33" s="363" t="s">
        <v>257</v>
      </c>
      <c r="L33" s="363" t="s">
        <v>263</v>
      </c>
      <c r="M33" s="363">
        <v>1</v>
      </c>
      <c r="N33" s="363">
        <v>2025</v>
      </c>
      <c r="O33" s="361">
        <v>6.4999999999999997E-3</v>
      </c>
      <c r="P33" s="361">
        <v>0.03</v>
      </c>
    </row>
    <row r="34" spans="2:16" ht="15.75" thickBot="1">
      <c r="B34" s="363" t="s">
        <v>285</v>
      </c>
      <c r="C34" s="654" t="s">
        <v>257</v>
      </c>
      <c r="D34" s="363" t="s">
        <v>180</v>
      </c>
      <c r="E34" s="364" t="s">
        <v>180</v>
      </c>
      <c r="F34" s="363" t="s">
        <v>180</v>
      </c>
      <c r="G34" s="361">
        <v>6.4999999999999997E-3</v>
      </c>
      <c r="H34" s="361">
        <v>0.03</v>
      </c>
      <c r="J34" s="363" t="s">
        <v>285</v>
      </c>
      <c r="K34" s="363" t="s">
        <v>257</v>
      </c>
      <c r="L34" s="363" t="s">
        <v>180</v>
      </c>
      <c r="M34" s="364" t="s">
        <v>180</v>
      </c>
      <c r="N34" s="363" t="s">
        <v>180</v>
      </c>
      <c r="O34" s="361">
        <v>6.4999999999999997E-3</v>
      </c>
      <c r="P34" s="361">
        <v>0.03</v>
      </c>
    </row>
    <row r="35" spans="2:16" ht="15.75" thickBot="1">
      <c r="B35" s="363" t="s">
        <v>286</v>
      </c>
      <c r="C35" s="654" t="s">
        <v>257</v>
      </c>
      <c r="D35" s="363" t="s">
        <v>263</v>
      </c>
      <c r="E35" s="363">
        <v>1</v>
      </c>
      <c r="F35" s="363">
        <v>2025</v>
      </c>
      <c r="G35" s="361">
        <v>6.4999999999999997E-3</v>
      </c>
      <c r="H35" s="361">
        <v>0.03</v>
      </c>
      <c r="J35" s="363" t="s">
        <v>286</v>
      </c>
      <c r="K35" s="363" t="s">
        <v>257</v>
      </c>
      <c r="L35" s="363" t="s">
        <v>263</v>
      </c>
      <c r="M35" s="363">
        <v>1</v>
      </c>
      <c r="N35" s="363">
        <v>2025</v>
      </c>
      <c r="O35" s="361">
        <v>6.4999999999999997E-3</v>
      </c>
      <c r="P35" s="361">
        <v>0.03</v>
      </c>
    </row>
    <row r="36" spans="2:16" ht="15.75" thickBot="1">
      <c r="B36" s="363" t="s">
        <v>287</v>
      </c>
      <c r="C36" s="654" t="s">
        <v>274</v>
      </c>
      <c r="D36" s="363" t="s">
        <v>180</v>
      </c>
      <c r="E36" s="363" t="s">
        <v>180</v>
      </c>
      <c r="F36" s="363" t="s">
        <v>180</v>
      </c>
      <c r="G36" s="361">
        <v>6.4999999999999997E-3</v>
      </c>
      <c r="H36" s="361">
        <v>0.03</v>
      </c>
      <c r="J36" s="363" t="s">
        <v>287</v>
      </c>
      <c r="K36" s="363" t="s">
        <v>275</v>
      </c>
      <c r="L36" s="363" t="s">
        <v>180</v>
      </c>
      <c r="M36" s="363" t="s">
        <v>180</v>
      </c>
      <c r="N36" s="363" t="s">
        <v>180</v>
      </c>
      <c r="O36" s="361">
        <v>6.4999999999999997E-3</v>
      </c>
      <c r="P36" s="361">
        <v>0.03</v>
      </c>
    </row>
    <row r="37" spans="2:16" ht="15.75" thickBot="1">
      <c r="B37" s="363" t="s">
        <v>288</v>
      </c>
      <c r="C37" s="654" t="s">
        <v>274</v>
      </c>
      <c r="D37" s="363" t="s">
        <v>180</v>
      </c>
      <c r="E37" s="364" t="s">
        <v>180</v>
      </c>
      <c r="F37" s="363" t="s">
        <v>180</v>
      </c>
      <c r="G37" s="361">
        <v>6.4999999999999997E-3</v>
      </c>
      <c r="H37" s="361">
        <v>0.03</v>
      </c>
      <c r="J37" s="363" t="s">
        <v>288</v>
      </c>
      <c r="K37" s="363" t="s">
        <v>275</v>
      </c>
      <c r="L37" s="363" t="s">
        <v>180</v>
      </c>
      <c r="M37" s="364" t="s">
        <v>180</v>
      </c>
      <c r="N37" s="363" t="s">
        <v>180</v>
      </c>
      <c r="O37" s="361">
        <v>6.4999999999999997E-3</v>
      </c>
      <c r="P37" s="361">
        <v>0.03</v>
      </c>
    </row>
    <row r="38" spans="2:16" ht="15.75" thickBot="1">
      <c r="B38" s="363" t="s">
        <v>289</v>
      </c>
      <c r="C38" s="654" t="s">
        <v>257</v>
      </c>
      <c r="D38" s="363" t="s">
        <v>263</v>
      </c>
      <c r="E38" s="363">
        <v>1</v>
      </c>
      <c r="F38" s="363">
        <v>2031</v>
      </c>
      <c r="G38" s="361">
        <v>1.6500000000000001E-2</v>
      </c>
      <c r="H38" s="361">
        <v>7.5999999999999998E-2</v>
      </c>
      <c r="J38" s="363" t="s">
        <v>289</v>
      </c>
      <c r="K38" s="363" t="s">
        <v>257</v>
      </c>
      <c r="L38" s="363" t="s">
        <v>263</v>
      </c>
      <c r="M38" s="363">
        <v>1</v>
      </c>
      <c r="N38" s="363">
        <v>2031</v>
      </c>
      <c r="O38" s="361">
        <v>1.6500000000000001E-2</v>
      </c>
      <c r="P38" s="361">
        <v>7.5999999999999998E-2</v>
      </c>
    </row>
    <row r="39" spans="2:16" ht="15.75" thickBot="1">
      <c r="B39" s="363" t="s">
        <v>290</v>
      </c>
      <c r="C39" s="654" t="s">
        <v>274</v>
      </c>
      <c r="D39" s="363" t="s">
        <v>180</v>
      </c>
      <c r="E39" s="363" t="s">
        <v>180</v>
      </c>
      <c r="F39" s="363" t="s">
        <v>180</v>
      </c>
      <c r="G39" s="361">
        <v>6.4999999999999997E-3</v>
      </c>
      <c r="H39" s="361">
        <v>0.03</v>
      </c>
      <c r="J39" s="363" t="s">
        <v>290</v>
      </c>
      <c r="K39" s="363" t="s">
        <v>275</v>
      </c>
      <c r="L39" s="363" t="s">
        <v>180</v>
      </c>
      <c r="M39" s="363" t="s">
        <v>180</v>
      </c>
      <c r="N39" s="363" t="s">
        <v>180</v>
      </c>
      <c r="O39" s="361">
        <v>6.4999999999999997E-3</v>
      </c>
      <c r="P39" s="361">
        <v>0.03</v>
      </c>
    </row>
    <row r="40" spans="2:16" ht="15.75" thickBot="1">
      <c r="B40" s="363" t="s">
        <v>291</v>
      </c>
      <c r="C40" s="654" t="s">
        <v>274</v>
      </c>
      <c r="D40" s="363" t="s">
        <v>180</v>
      </c>
      <c r="E40" s="363" t="s">
        <v>180</v>
      </c>
      <c r="F40" s="363" t="s">
        <v>180</v>
      </c>
      <c r="G40" s="361">
        <v>6.4999999999999997E-3</v>
      </c>
      <c r="H40" s="361">
        <v>0.03</v>
      </c>
      <c r="J40" s="363" t="s">
        <v>291</v>
      </c>
      <c r="K40" s="363" t="s">
        <v>275</v>
      </c>
      <c r="L40" s="363" t="s">
        <v>180</v>
      </c>
      <c r="M40" s="363" t="s">
        <v>180</v>
      </c>
      <c r="N40" s="363" t="s">
        <v>180</v>
      </c>
      <c r="O40" s="361">
        <v>6.4999999999999997E-3</v>
      </c>
      <c r="P40" s="361">
        <v>0.03</v>
      </c>
    </row>
    <row r="41" spans="2:16" ht="15.75" thickBot="1">
      <c r="B41" s="363" t="s">
        <v>292</v>
      </c>
      <c r="C41" s="654" t="s">
        <v>274</v>
      </c>
      <c r="D41" s="363" t="s">
        <v>180</v>
      </c>
      <c r="E41" s="364" t="s">
        <v>180</v>
      </c>
      <c r="F41" s="363" t="s">
        <v>180</v>
      </c>
      <c r="G41" s="361">
        <v>6.4999999999999997E-3</v>
      </c>
      <c r="H41" s="361">
        <v>0.03</v>
      </c>
      <c r="J41" s="363" t="s">
        <v>292</v>
      </c>
      <c r="K41" s="363" t="s">
        <v>275</v>
      </c>
      <c r="L41" s="363" t="s">
        <v>180</v>
      </c>
      <c r="M41" s="364" t="s">
        <v>180</v>
      </c>
      <c r="N41" s="363" t="s">
        <v>180</v>
      </c>
      <c r="O41" s="361">
        <v>6.4999999999999997E-3</v>
      </c>
      <c r="P41" s="361">
        <v>0.03</v>
      </c>
    </row>
    <row r="42" spans="2:16" ht="15.75" thickBot="1">
      <c r="B42" s="363" t="s">
        <v>293</v>
      </c>
      <c r="C42" s="654" t="s">
        <v>257</v>
      </c>
      <c r="D42" s="363" t="s">
        <v>258</v>
      </c>
      <c r="E42" s="364">
        <v>0.38</v>
      </c>
      <c r="F42" s="363">
        <v>2032</v>
      </c>
      <c r="G42" s="361">
        <v>1.6500000000000001E-2</v>
      </c>
      <c r="H42" s="361">
        <v>7.5999999999999998E-2</v>
      </c>
      <c r="J42" s="363" t="s">
        <v>293</v>
      </c>
      <c r="K42" s="363" t="s">
        <v>257</v>
      </c>
      <c r="L42" s="363" t="s">
        <v>258</v>
      </c>
      <c r="M42" s="364">
        <v>0.38</v>
      </c>
      <c r="N42" s="363">
        <v>2032</v>
      </c>
      <c r="O42" s="361">
        <v>1.6500000000000001E-2</v>
      </c>
      <c r="P42" s="361">
        <v>7.5999999999999998E-2</v>
      </c>
    </row>
    <row r="43" spans="2:16" ht="15.75" thickBot="1">
      <c r="B43" s="363" t="s">
        <v>294</v>
      </c>
      <c r="C43" s="654" t="s">
        <v>257</v>
      </c>
      <c r="D43" s="363" t="s">
        <v>180</v>
      </c>
      <c r="E43" s="363" t="s">
        <v>180</v>
      </c>
      <c r="F43" s="363" t="s">
        <v>180</v>
      </c>
      <c r="G43" s="361">
        <v>1.6500000000000001E-2</v>
      </c>
      <c r="H43" s="361">
        <v>7.5999999999999998E-2</v>
      </c>
      <c r="J43" s="363" t="s">
        <v>294</v>
      </c>
      <c r="K43" s="363" t="s">
        <v>257</v>
      </c>
      <c r="L43" s="363" t="s">
        <v>180</v>
      </c>
      <c r="M43" s="363" t="s">
        <v>180</v>
      </c>
      <c r="N43" s="363" t="s">
        <v>180</v>
      </c>
      <c r="O43" s="361">
        <v>1.6500000000000001E-2</v>
      </c>
      <c r="P43" s="361">
        <v>7.5999999999999998E-2</v>
      </c>
    </row>
    <row r="44" spans="2:16" ht="15.75" thickBot="1">
      <c r="B44" s="363" t="s">
        <v>295</v>
      </c>
      <c r="C44" s="654" t="s">
        <v>274</v>
      </c>
      <c r="D44" s="363" t="s">
        <v>180</v>
      </c>
      <c r="E44" s="363" t="s">
        <v>180</v>
      </c>
      <c r="F44" s="363" t="s">
        <v>180</v>
      </c>
      <c r="G44" s="361">
        <v>6.4999999999999997E-3</v>
      </c>
      <c r="H44" s="361">
        <v>0.03</v>
      </c>
      <c r="J44" s="363" t="s">
        <v>295</v>
      </c>
      <c r="K44" s="363" t="s">
        <v>275</v>
      </c>
      <c r="L44" s="363" t="s">
        <v>180</v>
      </c>
      <c r="M44" s="363" t="s">
        <v>180</v>
      </c>
      <c r="N44" s="363" t="s">
        <v>180</v>
      </c>
      <c r="O44" s="361">
        <v>6.4999999999999997E-3</v>
      </c>
      <c r="P44" s="361">
        <v>0.03</v>
      </c>
    </row>
    <row r="45" spans="2:16" ht="15.75" thickBot="1">
      <c r="B45" s="363" t="s">
        <v>296</v>
      </c>
      <c r="C45" s="654" t="s">
        <v>274</v>
      </c>
      <c r="D45" s="363" t="s">
        <v>180</v>
      </c>
      <c r="E45" s="363" t="s">
        <v>180</v>
      </c>
      <c r="F45" s="363" t="s">
        <v>180</v>
      </c>
      <c r="G45" s="361">
        <v>6.4999999999999997E-3</v>
      </c>
      <c r="H45" s="361">
        <v>0.03</v>
      </c>
      <c r="J45" s="363" t="s">
        <v>296</v>
      </c>
      <c r="K45" s="363" t="s">
        <v>275</v>
      </c>
      <c r="L45" s="363" t="s">
        <v>180</v>
      </c>
      <c r="M45" s="363" t="s">
        <v>180</v>
      </c>
      <c r="N45" s="363" t="s">
        <v>180</v>
      </c>
      <c r="O45" s="361">
        <v>6.4999999999999997E-3</v>
      </c>
      <c r="P45" s="361">
        <v>0.03</v>
      </c>
    </row>
    <row r="46" spans="2:16" ht="15.75" thickBot="1">
      <c r="B46" s="363" t="s">
        <v>297</v>
      </c>
      <c r="C46" s="654" t="s">
        <v>274</v>
      </c>
      <c r="D46" s="363" t="s">
        <v>180</v>
      </c>
      <c r="E46" s="364" t="s">
        <v>180</v>
      </c>
      <c r="F46" s="363" t="s">
        <v>180</v>
      </c>
      <c r="G46" s="361">
        <v>6.4999999999999997E-3</v>
      </c>
      <c r="H46" s="361">
        <v>0.03</v>
      </c>
      <c r="J46" s="363" t="s">
        <v>297</v>
      </c>
      <c r="K46" s="363" t="s">
        <v>275</v>
      </c>
      <c r="L46" s="363" t="s">
        <v>180</v>
      </c>
      <c r="M46" s="364" t="s">
        <v>180</v>
      </c>
      <c r="N46" s="363" t="s">
        <v>180</v>
      </c>
      <c r="O46" s="361">
        <v>6.4999999999999997E-3</v>
      </c>
      <c r="P46" s="361">
        <v>0.03</v>
      </c>
    </row>
    <row r="47" spans="2:16" ht="15.75" thickBot="1">
      <c r="B47" s="363" t="s">
        <v>298</v>
      </c>
      <c r="C47" s="654" t="s">
        <v>257</v>
      </c>
      <c r="D47" s="363" t="s">
        <v>258</v>
      </c>
      <c r="E47" s="364">
        <v>1</v>
      </c>
      <c r="F47" s="363">
        <v>2029</v>
      </c>
      <c r="G47" s="361">
        <v>1.6500000000000001E-2</v>
      </c>
      <c r="H47" s="361">
        <v>7.5999999999999998E-2</v>
      </c>
      <c r="J47" s="363" t="s">
        <v>298</v>
      </c>
      <c r="K47" s="363" t="s">
        <v>257</v>
      </c>
      <c r="L47" s="363" t="s">
        <v>258</v>
      </c>
      <c r="M47" s="364">
        <v>1</v>
      </c>
      <c r="N47" s="363">
        <v>2029</v>
      </c>
      <c r="O47" s="361">
        <v>1.6500000000000001E-2</v>
      </c>
      <c r="P47" s="361">
        <v>7.5999999999999998E-2</v>
      </c>
    </row>
    <row r="48" spans="2:16">
      <c r="B48" s="366" t="s">
        <v>299</v>
      </c>
      <c r="J48" s="366" t="s">
        <v>300</v>
      </c>
    </row>
    <row r="49" spans="2:17" s="354" customFormat="1">
      <c r="B49" s="354" t="s">
        <v>301</v>
      </c>
      <c r="I49"/>
      <c r="J49" s="495" t="s">
        <v>1225</v>
      </c>
      <c r="Q49"/>
    </row>
    <row r="50" spans="2:17">
      <c r="B50" s="354" t="s">
        <v>1115</v>
      </c>
      <c r="J50" s="354" t="s">
        <v>1223</v>
      </c>
    </row>
    <row r="51" spans="2:17">
      <c r="B51" s="354" t="s">
        <v>1222</v>
      </c>
      <c r="J51" s="354" t="s">
        <v>1224</v>
      </c>
    </row>
    <row r="52" spans="2:17">
      <c r="J52" s="708"/>
    </row>
  </sheetData>
  <hyperlinks>
    <hyperlink ref="J1" location="Summary!A1" display="Summary" xr:uid="{4027D257-74C5-4921-B289-8592E72AF99D}"/>
    <hyperlink ref="B1" location="Summary!A1" display="Summary" xr:uid="{F32DC6F7-4EC5-4A3E-ACBB-F8F638A6C9D5}"/>
  </hyperlinks>
  <pageMargins left="0.511811024" right="0.511811024" top="0.78740157499999996" bottom="0.78740157499999996" header="0.31496062000000002" footer="0.31496062000000002"/>
  <pageSetup paperSize="9" orientation="portrait" r:id="rId1"/>
  <customProperties>
    <customPr name="_pios_id" r:id="rId2"/>
  </customProperties>
  <ignoredErrors>
    <ignoredError sqref="F31 N31"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tabColor rgb="FF92D050"/>
    <pageSetUpPr fitToPage="1"/>
  </sheetPr>
  <dimension ref="D3:W41"/>
  <sheetViews>
    <sheetView showGridLines="0" topLeftCell="A41" zoomScale="90" zoomScaleNormal="90" workbookViewId="0">
      <selection activeCell="I9" sqref="I9"/>
    </sheetView>
  </sheetViews>
  <sheetFormatPr defaultColWidth="9.140625" defaultRowHeight="15"/>
  <cols>
    <col min="1" max="1" width="2.7109375" customWidth="1"/>
    <col min="2" max="2" width="4.140625" customWidth="1"/>
    <col min="4" max="4" width="27.7109375" customWidth="1"/>
    <col min="5" max="5" width="13.42578125" customWidth="1"/>
    <col min="6" max="6" width="12" bestFit="1" customWidth="1"/>
    <col min="7" max="8" width="13.42578125" customWidth="1"/>
    <col min="9" max="9" width="9.7109375" bestFit="1" customWidth="1"/>
    <col min="11" max="11" width="19.28515625" bestFit="1" customWidth="1"/>
    <col min="12" max="12" width="11.140625" bestFit="1" customWidth="1"/>
    <col min="13" max="13" width="9.140625" customWidth="1"/>
  </cols>
  <sheetData>
    <row r="3" spans="4:23">
      <c r="H3" s="19"/>
    </row>
    <row r="4" spans="4:23">
      <c r="D4" s="7" t="s">
        <v>43</v>
      </c>
      <c r="E4" s="7"/>
      <c r="F4" s="7"/>
      <c r="G4" s="7"/>
      <c r="H4" s="7"/>
      <c r="I4" s="104" t="s">
        <v>42</v>
      </c>
    </row>
    <row r="5" spans="4:23" ht="6" customHeight="1"/>
    <row r="6" spans="4:23">
      <c r="D6" s="88" t="s">
        <v>203</v>
      </c>
      <c r="E6" s="89"/>
      <c r="F6" s="89"/>
      <c r="G6" s="89"/>
      <c r="H6" s="89"/>
    </row>
    <row r="7" spans="4:23" s="36" customFormat="1">
      <c r="D7" s="108" t="s">
        <v>302</v>
      </c>
      <c r="E7" s="108" t="s">
        <v>1112</v>
      </c>
      <c r="F7" s="114" t="s">
        <v>303</v>
      </c>
      <c r="G7" s="114" t="s">
        <v>1086</v>
      </c>
      <c r="H7" s="114" t="s">
        <v>303</v>
      </c>
      <c r="I7" s="114" t="s">
        <v>207</v>
      </c>
    </row>
    <row r="8" spans="4:23">
      <c r="D8" s="193" t="s">
        <v>304</v>
      </c>
      <c r="E8" s="280">
        <v>1504.356</v>
      </c>
      <c r="F8" s="194">
        <v>0.13400000000000001</v>
      </c>
      <c r="G8" s="280">
        <v>1191.444</v>
      </c>
      <c r="H8" s="194">
        <v>0.114</v>
      </c>
      <c r="I8" s="194">
        <v>0.26200000000000001</v>
      </c>
      <c r="K8" s="428"/>
      <c r="L8" s="428"/>
      <c r="M8" s="428"/>
      <c r="N8" s="428"/>
      <c r="O8" s="428"/>
    </row>
    <row r="9" spans="4:23">
      <c r="D9" s="209" t="s">
        <v>305</v>
      </c>
      <c r="E9" s="212">
        <v>-2.879</v>
      </c>
      <c r="F9" s="211">
        <v>0</v>
      </c>
      <c r="G9" s="212">
        <v>-3.0049999999999999</v>
      </c>
      <c r="H9" s="211">
        <v>0</v>
      </c>
      <c r="I9" s="211">
        <v>-4.1000000000000002E-2</v>
      </c>
      <c r="K9" s="428"/>
      <c r="L9" s="428"/>
      <c r="M9" s="428"/>
      <c r="N9" s="428"/>
      <c r="O9" s="428"/>
      <c r="R9" s="255"/>
      <c r="S9" s="255"/>
      <c r="T9" s="255"/>
      <c r="U9" s="255"/>
      <c r="V9" s="255"/>
      <c r="W9" s="255"/>
    </row>
    <row r="10" spans="4:23">
      <c r="D10" s="107" t="s">
        <v>306</v>
      </c>
      <c r="E10" s="210">
        <v>801.65499999999997</v>
      </c>
      <c r="F10" s="113">
        <v>7.0999999999999994E-2</v>
      </c>
      <c r="G10" s="210">
        <v>561.36099999999999</v>
      </c>
      <c r="H10" s="113">
        <v>5.2999999999999999E-2</v>
      </c>
      <c r="I10" s="113">
        <v>0.42799999999999999</v>
      </c>
      <c r="K10" s="428"/>
      <c r="L10" s="428"/>
      <c r="M10" s="428"/>
      <c r="N10" s="428"/>
      <c r="O10" s="428"/>
      <c r="R10" s="255"/>
      <c r="S10" s="255"/>
      <c r="T10" s="255"/>
      <c r="U10" s="255"/>
      <c r="V10" s="255"/>
      <c r="W10" s="255"/>
    </row>
    <row r="11" spans="4:23">
      <c r="D11" s="209" t="s">
        <v>307</v>
      </c>
      <c r="E11" s="212">
        <v>701.19</v>
      </c>
      <c r="F11" s="211">
        <v>6.2E-2</v>
      </c>
      <c r="G11" s="212">
        <v>633.35400000000004</v>
      </c>
      <c r="H11" s="211">
        <v>0.06</v>
      </c>
      <c r="I11" s="211">
        <v>0.107</v>
      </c>
      <c r="K11" s="428"/>
      <c r="L11" s="428"/>
      <c r="M11" s="428"/>
      <c r="N11" s="428"/>
      <c r="O11" s="428"/>
      <c r="R11" s="255"/>
      <c r="S11" s="255"/>
      <c r="T11" s="255"/>
      <c r="U11" s="255"/>
      <c r="V11" s="255"/>
      <c r="W11" s="255"/>
    </row>
    <row r="12" spans="4:23">
      <c r="D12" s="209" t="s">
        <v>308</v>
      </c>
      <c r="E12" s="212">
        <v>4.3890000000000002</v>
      </c>
      <c r="F12" s="211">
        <v>0</v>
      </c>
      <c r="G12" s="212">
        <v>-0.26500000000000001</v>
      </c>
      <c r="H12" s="211">
        <v>0</v>
      </c>
      <c r="I12" s="211">
        <v>-17.510999999999999</v>
      </c>
      <c r="K12" s="428"/>
      <c r="L12" s="428"/>
      <c r="M12" s="428"/>
      <c r="N12" s="428"/>
      <c r="O12" s="428"/>
      <c r="R12" s="255"/>
      <c r="S12" s="255"/>
      <c r="T12" s="255"/>
      <c r="U12" s="255"/>
      <c r="V12" s="255"/>
      <c r="W12" s="255"/>
    </row>
    <row r="13" spans="4:23">
      <c r="D13" s="193" t="s">
        <v>309</v>
      </c>
      <c r="E13" s="280">
        <v>9644.8009999999995</v>
      </c>
      <c r="F13" s="194">
        <v>0.86499999999999999</v>
      </c>
      <c r="G13" s="280">
        <v>9234.51</v>
      </c>
      <c r="H13" s="194">
        <v>0.88500000000000001</v>
      </c>
      <c r="I13" s="194">
        <v>4.3999999999999997E-2</v>
      </c>
      <c r="K13" s="428"/>
      <c r="L13" s="428"/>
      <c r="M13" s="428"/>
      <c r="N13" s="428"/>
      <c r="O13" s="428"/>
    </row>
    <row r="14" spans="4:23">
      <c r="D14" s="209" t="s">
        <v>305</v>
      </c>
      <c r="E14" s="212">
        <v>-1.0740000000000001</v>
      </c>
      <c r="F14" s="211">
        <v>0</v>
      </c>
      <c r="G14" s="212">
        <v>-1.877</v>
      </c>
      <c r="H14" s="211">
        <v>0</v>
      </c>
      <c r="I14" s="211">
        <v>-0.42799999999999999</v>
      </c>
      <c r="K14" s="428"/>
      <c r="L14" s="428"/>
      <c r="M14" s="428"/>
      <c r="N14" s="428"/>
      <c r="O14" s="428"/>
      <c r="P14" s="255"/>
      <c r="Q14" s="255"/>
      <c r="R14" s="255"/>
      <c r="S14" s="255"/>
      <c r="T14" s="255"/>
    </row>
    <row r="15" spans="4:23">
      <c r="D15" s="107" t="s">
        <v>306</v>
      </c>
      <c r="E15" s="210">
        <v>2293.9279999999999</v>
      </c>
      <c r="F15" s="113">
        <v>0.20499999999999999</v>
      </c>
      <c r="G15" s="210">
        <v>2450.172</v>
      </c>
      <c r="H15" s="113">
        <v>0.23499999999999999</v>
      </c>
      <c r="I15" s="113">
        <v>-6.3E-2</v>
      </c>
      <c r="K15" s="428"/>
      <c r="L15" s="428"/>
      <c r="M15" s="428"/>
      <c r="N15" s="428"/>
      <c r="O15" s="428"/>
      <c r="P15" s="255"/>
      <c r="Q15" s="255"/>
      <c r="R15" s="255"/>
      <c r="S15" s="255"/>
      <c r="T15" s="255"/>
    </row>
    <row r="16" spans="4:23">
      <c r="D16" s="209" t="s">
        <v>307</v>
      </c>
      <c r="E16" s="212">
        <v>7037.491</v>
      </c>
      <c r="F16" s="211">
        <v>0.63100000000000001</v>
      </c>
      <c r="G16" s="212">
        <v>6472.93</v>
      </c>
      <c r="H16" s="211">
        <v>0.62</v>
      </c>
      <c r="I16" s="211">
        <v>8.6999999999999994E-2</v>
      </c>
      <c r="K16" s="428"/>
      <c r="L16" s="428"/>
      <c r="M16" s="428"/>
      <c r="N16" s="428"/>
      <c r="O16" s="428"/>
      <c r="P16" s="255"/>
      <c r="Q16" s="255"/>
      <c r="R16" s="255"/>
      <c r="S16" s="255"/>
      <c r="T16" s="255"/>
    </row>
    <row r="17" spans="4:20">
      <c r="D17" s="209" t="s">
        <v>308</v>
      </c>
      <c r="E17" s="212">
        <v>314.45499999999998</v>
      </c>
      <c r="F17" s="211">
        <v>2.8000000000000001E-2</v>
      </c>
      <c r="G17" s="212">
        <v>313.28500000000003</v>
      </c>
      <c r="H17" s="211">
        <v>2.8000000000000001E-2</v>
      </c>
      <c r="I17" s="211">
        <v>3.0000000000000001E-3</v>
      </c>
      <c r="K17" s="428"/>
      <c r="L17" s="428"/>
      <c r="M17" s="428"/>
      <c r="N17" s="428"/>
      <c r="O17" s="428"/>
      <c r="P17" s="255"/>
      <c r="Q17" s="255"/>
      <c r="R17" s="255"/>
      <c r="S17" s="255"/>
      <c r="T17" s="255"/>
    </row>
    <row r="18" spans="4:20">
      <c r="D18" s="281" t="s">
        <v>310</v>
      </c>
      <c r="E18" s="282">
        <v>11149.156999999999</v>
      </c>
      <c r="F18" s="283">
        <v>1</v>
      </c>
      <c r="G18" s="282">
        <v>10425.955</v>
      </c>
      <c r="H18" s="283">
        <v>1</v>
      </c>
      <c r="I18" s="283">
        <v>6.9000000000000006E-2</v>
      </c>
      <c r="K18" s="428"/>
      <c r="L18" s="428"/>
      <c r="M18" s="428"/>
      <c r="N18" s="428"/>
      <c r="O18" s="428"/>
    </row>
    <row r="19" spans="4:20">
      <c r="D19" s="284" t="s">
        <v>311</v>
      </c>
      <c r="E19" s="285">
        <v>-1325.5309999999999</v>
      </c>
      <c r="F19" s="285">
        <v>0</v>
      </c>
      <c r="G19" s="285">
        <v>-1113.5540000000001</v>
      </c>
      <c r="H19" s="285">
        <v>0</v>
      </c>
      <c r="I19" s="286">
        <v>0.19</v>
      </c>
      <c r="K19" s="428"/>
      <c r="L19" s="428"/>
      <c r="M19" s="428"/>
      <c r="N19" s="428"/>
      <c r="O19" s="428"/>
    </row>
    <row r="20" spans="4:20">
      <c r="D20" s="281" t="s">
        <v>312</v>
      </c>
      <c r="E20" s="282">
        <v>9823.6299999999992</v>
      </c>
      <c r="F20" s="283"/>
      <c r="G20" s="282">
        <v>9312.4</v>
      </c>
      <c r="H20" s="283"/>
      <c r="I20" s="283">
        <v>5.3999999999999999E-2</v>
      </c>
      <c r="K20" s="11"/>
      <c r="L20" s="428"/>
      <c r="M20" s="428"/>
      <c r="N20" s="428"/>
      <c r="O20" s="428"/>
    </row>
    <row r="21" spans="4:20">
      <c r="D21" t="s">
        <v>313</v>
      </c>
      <c r="E21" s="253"/>
      <c r="F21" s="254"/>
      <c r="G21" s="253"/>
      <c r="H21" s="254"/>
      <c r="I21" s="254"/>
    </row>
    <row r="23" spans="4:20">
      <c r="D23" s="7" t="s">
        <v>44</v>
      </c>
      <c r="E23" s="7"/>
      <c r="F23" s="7"/>
      <c r="G23" s="7"/>
      <c r="H23" s="7"/>
      <c r="I23" s="104" t="s">
        <v>42</v>
      </c>
    </row>
    <row r="24" spans="4:20" ht="5.25" customHeight="1"/>
    <row r="25" spans="4:20">
      <c r="D25" s="88" t="s">
        <v>203</v>
      </c>
      <c r="E25" s="90"/>
      <c r="F25" s="90"/>
      <c r="G25" s="90"/>
      <c r="H25" s="90"/>
    </row>
    <row r="26" spans="4:20">
      <c r="D26" s="108" t="s">
        <v>314</v>
      </c>
      <c r="E26" s="114" t="s">
        <v>1113</v>
      </c>
      <c r="F26" s="114" t="s">
        <v>315</v>
      </c>
      <c r="G26" s="114" t="s">
        <v>1085</v>
      </c>
      <c r="H26" s="114" t="s">
        <v>315</v>
      </c>
      <c r="I26" s="114" t="s">
        <v>164</v>
      </c>
    </row>
    <row r="27" spans="4:20">
      <c r="D27" s="193" t="s">
        <v>316</v>
      </c>
      <c r="E27" s="280">
        <f>E8</f>
        <v>1504.356</v>
      </c>
      <c r="F27" s="194">
        <f t="shared" ref="F27:I27" si="0">F8</f>
        <v>0.13400000000000001</v>
      </c>
      <c r="G27" s="280">
        <f t="shared" si="0"/>
        <v>1191.444</v>
      </c>
      <c r="H27" s="194">
        <f t="shared" si="0"/>
        <v>0.114</v>
      </c>
      <c r="I27" s="194">
        <f t="shared" si="0"/>
        <v>0.26200000000000001</v>
      </c>
    </row>
    <row r="28" spans="4:20">
      <c r="D28" s="209" t="s">
        <v>317</v>
      </c>
      <c r="E28" s="212">
        <f t="shared" ref="E28:I28" si="1">E9</f>
        <v>-2.879</v>
      </c>
      <c r="F28" s="211">
        <f t="shared" si="1"/>
        <v>0</v>
      </c>
      <c r="G28" s="212">
        <f t="shared" si="1"/>
        <v>-3.0049999999999999</v>
      </c>
      <c r="H28" s="211">
        <f t="shared" si="1"/>
        <v>0</v>
      </c>
      <c r="I28" s="211">
        <f t="shared" si="1"/>
        <v>-4.1000000000000002E-2</v>
      </c>
    </row>
    <row r="29" spans="4:20">
      <c r="D29" s="107" t="s">
        <v>306</v>
      </c>
      <c r="E29" s="210">
        <f t="shared" ref="E29:I29" si="2">E10</f>
        <v>801.65499999999997</v>
      </c>
      <c r="F29" s="113">
        <f t="shared" si="2"/>
        <v>7.0999999999999994E-2</v>
      </c>
      <c r="G29" s="210">
        <f t="shared" si="2"/>
        <v>561.36099999999999</v>
      </c>
      <c r="H29" s="113">
        <f t="shared" si="2"/>
        <v>5.2999999999999999E-2</v>
      </c>
      <c r="I29" s="113">
        <f t="shared" si="2"/>
        <v>0.42799999999999999</v>
      </c>
    </row>
    <row r="30" spans="4:20">
      <c r="D30" s="209" t="s">
        <v>307</v>
      </c>
      <c r="E30" s="212">
        <f t="shared" ref="E30:I30" si="3">E11</f>
        <v>701.19</v>
      </c>
      <c r="F30" s="211">
        <f t="shared" si="3"/>
        <v>6.2E-2</v>
      </c>
      <c r="G30" s="212">
        <f t="shared" si="3"/>
        <v>633.35400000000004</v>
      </c>
      <c r="H30" s="211">
        <f t="shared" si="3"/>
        <v>0.06</v>
      </c>
      <c r="I30" s="211">
        <f t="shared" si="3"/>
        <v>0.107</v>
      </c>
    </row>
    <row r="31" spans="4:20">
      <c r="D31" s="209" t="s">
        <v>308</v>
      </c>
      <c r="E31" s="212">
        <f t="shared" ref="E31:I31" si="4">E12</f>
        <v>4.3890000000000002</v>
      </c>
      <c r="F31" s="211">
        <f t="shared" si="4"/>
        <v>0</v>
      </c>
      <c r="G31" s="212">
        <f t="shared" si="4"/>
        <v>-0.26500000000000001</v>
      </c>
      <c r="H31" s="211">
        <f t="shared" si="4"/>
        <v>0</v>
      </c>
      <c r="I31" s="211">
        <f t="shared" si="4"/>
        <v>-17.510999999999999</v>
      </c>
    </row>
    <row r="32" spans="4:20">
      <c r="D32" s="193" t="s">
        <v>318</v>
      </c>
      <c r="E32" s="280">
        <f t="shared" ref="E32:I32" si="5">E13</f>
        <v>9644.8009999999995</v>
      </c>
      <c r="F32" s="194">
        <f t="shared" si="5"/>
        <v>0.86499999999999999</v>
      </c>
      <c r="G32" s="280">
        <f t="shared" si="5"/>
        <v>9234.51</v>
      </c>
      <c r="H32" s="194">
        <f t="shared" si="5"/>
        <v>0.88500000000000001</v>
      </c>
      <c r="I32" s="194">
        <f t="shared" si="5"/>
        <v>4.3999999999999997E-2</v>
      </c>
    </row>
    <row r="33" spans="4:10">
      <c r="D33" s="209" t="s">
        <v>317</v>
      </c>
      <c r="E33" s="212">
        <f t="shared" ref="E33:I33" si="6">E14</f>
        <v>-1.0740000000000001</v>
      </c>
      <c r="F33" s="211">
        <f t="shared" si="6"/>
        <v>0</v>
      </c>
      <c r="G33" s="212">
        <f t="shared" si="6"/>
        <v>-1.877</v>
      </c>
      <c r="H33" s="211">
        <f t="shared" si="6"/>
        <v>0</v>
      </c>
      <c r="I33" s="211">
        <f t="shared" si="6"/>
        <v>-0.42799999999999999</v>
      </c>
    </row>
    <row r="34" spans="4:10">
      <c r="D34" s="107" t="s">
        <v>306</v>
      </c>
      <c r="E34" s="210">
        <f t="shared" ref="E34:I34" si="7">E15</f>
        <v>2293.9279999999999</v>
      </c>
      <c r="F34" s="113">
        <f t="shared" si="7"/>
        <v>0.20499999999999999</v>
      </c>
      <c r="G34" s="210">
        <f t="shared" si="7"/>
        <v>2450.172</v>
      </c>
      <c r="H34" s="113">
        <f t="shared" si="7"/>
        <v>0.23499999999999999</v>
      </c>
      <c r="I34" s="113">
        <f t="shared" si="7"/>
        <v>-6.3E-2</v>
      </c>
    </row>
    <row r="35" spans="4:10">
      <c r="D35" s="209" t="s">
        <v>307</v>
      </c>
      <c r="E35" s="212">
        <f t="shared" ref="E35:I35" si="8">E16</f>
        <v>7037.491</v>
      </c>
      <c r="F35" s="211">
        <f t="shared" si="8"/>
        <v>0.63100000000000001</v>
      </c>
      <c r="G35" s="212">
        <f t="shared" si="8"/>
        <v>6472.93</v>
      </c>
      <c r="H35" s="211">
        <f t="shared" si="8"/>
        <v>0.62</v>
      </c>
      <c r="I35" s="211">
        <f t="shared" si="8"/>
        <v>8.6999999999999994E-2</v>
      </c>
    </row>
    <row r="36" spans="4:10">
      <c r="D36" s="209" t="s">
        <v>308</v>
      </c>
      <c r="E36" s="212">
        <f t="shared" ref="E36:I36" si="9">E17</f>
        <v>314.45499999999998</v>
      </c>
      <c r="F36" s="211">
        <f t="shared" si="9"/>
        <v>2.8000000000000001E-2</v>
      </c>
      <c r="G36" s="212">
        <f t="shared" si="9"/>
        <v>313.28500000000003</v>
      </c>
      <c r="H36" s="211">
        <f t="shared" si="9"/>
        <v>2.8000000000000001E-2</v>
      </c>
      <c r="I36" s="211">
        <f t="shared" si="9"/>
        <v>3.0000000000000001E-3</v>
      </c>
    </row>
    <row r="37" spans="4:10">
      <c r="D37" s="281" t="s">
        <v>319</v>
      </c>
      <c r="E37" s="282">
        <f t="shared" ref="E37:I37" si="10">E18</f>
        <v>11149.156999999999</v>
      </c>
      <c r="F37" s="283">
        <f t="shared" si="10"/>
        <v>1</v>
      </c>
      <c r="G37" s="282">
        <f t="shared" si="10"/>
        <v>10425.955</v>
      </c>
      <c r="H37" s="283">
        <f t="shared" si="10"/>
        <v>1</v>
      </c>
      <c r="I37" s="283">
        <f t="shared" si="10"/>
        <v>6.9000000000000006E-2</v>
      </c>
    </row>
    <row r="38" spans="4:10">
      <c r="D38" s="284" t="s">
        <v>320</v>
      </c>
      <c r="E38" s="285">
        <f t="shared" ref="E38:I38" si="11">E19</f>
        <v>-1325.5309999999999</v>
      </c>
      <c r="F38" s="285">
        <f t="shared" si="11"/>
        <v>0</v>
      </c>
      <c r="G38" s="285">
        <f t="shared" si="11"/>
        <v>-1113.5540000000001</v>
      </c>
      <c r="H38" s="285">
        <f t="shared" si="11"/>
        <v>0</v>
      </c>
      <c r="I38" s="286">
        <f t="shared" si="11"/>
        <v>0.19</v>
      </c>
    </row>
    <row r="39" spans="4:10">
      <c r="D39" s="281" t="s">
        <v>321</v>
      </c>
      <c r="E39" s="282">
        <f t="shared" ref="E39:I39" si="12">E20</f>
        <v>9823.6299999999992</v>
      </c>
      <c r="F39" s="283"/>
      <c r="G39" s="282">
        <f t="shared" si="12"/>
        <v>9312.4</v>
      </c>
      <c r="H39" s="283"/>
      <c r="I39" s="283">
        <f t="shared" si="12"/>
        <v>5.3999999999999999E-2</v>
      </c>
    </row>
    <row r="40" spans="4:10">
      <c r="D40" t="s">
        <v>322</v>
      </c>
      <c r="E40" s="207"/>
      <c r="F40" s="208"/>
      <c r="G40" s="207"/>
      <c r="H40" s="208"/>
      <c r="I40" s="10"/>
      <c r="J40" s="4"/>
    </row>
    <row r="41" spans="4:10">
      <c r="D41" s="213"/>
      <c r="E41" s="207"/>
      <c r="F41" s="208"/>
      <c r="G41" s="207"/>
      <c r="H41" s="208"/>
      <c r="J41" s="4"/>
    </row>
  </sheetData>
  <hyperlinks>
    <hyperlink ref="I4" location="Summary!A1" display="Summary" xr:uid="{E2EC459E-CF98-4EFA-A94A-70EC7B8FC908}"/>
    <hyperlink ref="I23" location="Summary!A1" display="Summary" xr:uid="{4461639C-43CA-4642-8123-B9970CD317DA}"/>
  </hyperlinks>
  <pageMargins left="0.511811024" right="0.511811024" top="0.78740157499999996" bottom="0.78740157499999996" header="0.31496062000000002" footer="0.31496062000000002"/>
  <pageSetup paperSize="9" scale="85" orientation="portrait" r:id="rId1"/>
  <customProperties>
    <customPr name="_pios_id" r:id="rId2"/>
  </customProperties>
  <drawing r:id="rId3"/>
  <legacyDrawing r:id="rId4"/>
  <controls>
    <mc:AlternateContent xmlns:mc="http://schemas.openxmlformats.org/markup-compatibility/2006">
      <mc:Choice Requires="x14">
        <control shapeId="265217" r:id="rId5" name="FPMExcelClientSheetOptionstb1">
          <controlPr defaultSize="0" autoLine="0" r:id="rId6">
            <anchor moveWithCells="1" sizeWithCells="1">
              <from>
                <xdr:col>0</xdr:col>
                <xdr:colOff>0</xdr:colOff>
                <xdr:row>0</xdr:row>
                <xdr:rowOff>0</xdr:rowOff>
              </from>
              <to>
                <xdr:col>2</xdr:col>
                <xdr:colOff>438150</xdr:colOff>
                <xdr:row>0</xdr:row>
                <xdr:rowOff>0</xdr:rowOff>
              </to>
            </anchor>
          </controlPr>
        </control>
      </mc:Choice>
      <mc:Fallback>
        <control shapeId="265217" r:id="rId5" name="FPMExcelClientSheetOptionstb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20AFD-2618-4C90-954E-20220E1E0391}">
  <sheetPr codeName="Planilha3">
    <tabColor rgb="FF92D050"/>
  </sheetPr>
  <dimension ref="A1:AD72"/>
  <sheetViews>
    <sheetView showGridLines="0" zoomScaleNormal="100" workbookViewId="0">
      <selection activeCell="W71" sqref="W71"/>
    </sheetView>
  </sheetViews>
  <sheetFormatPr defaultColWidth="11" defaultRowHeight="12.75"/>
  <cols>
    <col min="1" max="1" width="11" style="367"/>
    <col min="2" max="2" width="9.5703125" style="354" bestFit="1" customWidth="1"/>
    <col min="3" max="3" width="31" style="354" bestFit="1" customWidth="1"/>
    <col min="4" max="4" width="7.5703125" style="354" bestFit="1" customWidth="1"/>
    <col min="5" max="5" width="5.28515625" style="372" bestFit="1" customWidth="1"/>
    <col min="6" max="6" width="10.42578125" style="374" bestFit="1" customWidth="1"/>
    <col min="7" max="7" width="8.7109375" style="354" bestFit="1" customWidth="1"/>
    <col min="8" max="8" width="9.42578125" style="354" bestFit="1" customWidth="1"/>
    <col min="9" max="9" width="12.140625" style="354" bestFit="1" customWidth="1"/>
    <col min="10" max="10" width="11" style="354"/>
    <col min="11" max="11" width="7.7109375" style="354" bestFit="1" customWidth="1"/>
    <col min="12" max="12" width="7.7109375" style="317" bestFit="1" customWidth="1"/>
    <col min="13" max="13" width="21.5703125" style="317" bestFit="1" customWidth="1"/>
    <col min="14" max="14" width="9.28515625" style="317" bestFit="1" customWidth="1"/>
    <col min="15" max="17" width="11" style="317"/>
    <col min="18" max="18" width="9.5703125" style="354" bestFit="1" customWidth="1"/>
    <col min="19" max="19" width="29.140625" style="354" bestFit="1" customWidth="1"/>
    <col min="20" max="20" width="9.7109375" style="317" bestFit="1" customWidth="1"/>
    <col min="21" max="21" width="9" style="317" bestFit="1" customWidth="1"/>
    <col min="22" max="22" width="9.85546875" style="317" bestFit="1" customWidth="1"/>
    <col min="23" max="23" width="10.28515625" style="317" bestFit="1" customWidth="1"/>
    <col min="24" max="24" width="7" style="317" bestFit="1" customWidth="1"/>
    <col min="25" max="25" width="12.140625" style="317" bestFit="1" customWidth="1"/>
    <col min="26" max="26" width="6.7109375" style="317" bestFit="1" customWidth="1"/>
    <col min="27" max="27" width="7.5703125" style="317" bestFit="1" customWidth="1"/>
    <col min="28" max="28" width="9.28515625" style="317" bestFit="1" customWidth="1"/>
    <col min="29" max="29" width="16.85546875" style="317" bestFit="1" customWidth="1"/>
    <col min="30" max="30" width="8.42578125" style="317" bestFit="1" customWidth="1"/>
    <col min="31" max="16384" width="11" style="317"/>
  </cols>
  <sheetData>
    <row r="1" spans="2:30" ht="15">
      <c r="B1" s="104" t="s">
        <v>42</v>
      </c>
      <c r="C1" s="368"/>
      <c r="E1" s="369"/>
      <c r="F1" s="370"/>
      <c r="G1" s="371"/>
      <c r="R1" s="104" t="s">
        <v>42</v>
      </c>
    </row>
    <row r="2" spans="2:30">
      <c r="F2" s="372"/>
      <c r="G2" s="373"/>
    </row>
    <row r="4" spans="2:30" ht="33.75">
      <c r="B4" s="414" t="s">
        <v>323</v>
      </c>
      <c r="C4" s="414" t="s">
        <v>324</v>
      </c>
      <c r="D4" s="414" t="s">
        <v>325</v>
      </c>
      <c r="E4" s="414" t="s">
        <v>326</v>
      </c>
      <c r="F4" s="416" t="s">
        <v>327</v>
      </c>
      <c r="G4" s="415" t="s">
        <v>328</v>
      </c>
      <c r="H4" s="416" t="s">
        <v>329</v>
      </c>
      <c r="I4" s="416" t="s">
        <v>330</v>
      </c>
      <c r="J4" s="416" t="s">
        <v>331</v>
      </c>
      <c r="K4" s="416" t="s">
        <v>332</v>
      </c>
      <c r="L4" s="416" t="s">
        <v>249</v>
      </c>
      <c r="M4" s="416" t="s">
        <v>333</v>
      </c>
      <c r="N4" s="416" t="s">
        <v>334</v>
      </c>
      <c r="R4" s="414" t="s">
        <v>335</v>
      </c>
      <c r="S4" s="414" t="s">
        <v>336</v>
      </c>
      <c r="T4" s="414" t="s">
        <v>337</v>
      </c>
      <c r="U4" s="414" t="s">
        <v>338</v>
      </c>
      <c r="V4" s="416" t="s">
        <v>339</v>
      </c>
      <c r="W4" s="415" t="s">
        <v>340</v>
      </c>
      <c r="X4" s="416" t="s">
        <v>341</v>
      </c>
      <c r="Y4" s="416" t="s">
        <v>342</v>
      </c>
      <c r="Z4" s="416" t="s">
        <v>1116</v>
      </c>
      <c r="AA4" s="416" t="s">
        <v>343</v>
      </c>
      <c r="AB4" s="416" t="s">
        <v>344</v>
      </c>
      <c r="AC4" s="416" t="s">
        <v>345</v>
      </c>
      <c r="AD4" s="416" t="s">
        <v>346</v>
      </c>
    </row>
    <row r="5" spans="2:30" ht="15" customHeight="1">
      <c r="B5" s="687" t="s">
        <v>475</v>
      </c>
      <c r="C5" s="687" t="s">
        <v>352</v>
      </c>
      <c r="D5" s="455" t="s">
        <v>353</v>
      </c>
      <c r="E5" s="455" t="s">
        <v>306</v>
      </c>
      <c r="F5" s="455">
        <v>850000</v>
      </c>
      <c r="G5" s="456">
        <v>443815.45400000003</v>
      </c>
      <c r="H5" s="456">
        <v>15314.891</v>
      </c>
      <c r="I5" s="417" t="s">
        <v>354</v>
      </c>
      <c r="J5" s="455" t="s">
        <v>348</v>
      </c>
      <c r="K5" s="424" t="s">
        <v>355</v>
      </c>
      <c r="L5" s="424" t="s">
        <v>356</v>
      </c>
      <c r="M5" s="419" t="s">
        <v>357</v>
      </c>
      <c r="N5" s="417">
        <v>2</v>
      </c>
      <c r="P5" s="663"/>
      <c r="Q5" s="663"/>
      <c r="R5" s="687" t="s">
        <v>475</v>
      </c>
      <c r="S5" s="687" t="s">
        <v>358</v>
      </c>
      <c r="T5" s="455" t="s">
        <v>359</v>
      </c>
      <c r="U5" s="455" t="s">
        <v>306</v>
      </c>
      <c r="V5" s="455">
        <v>850000</v>
      </c>
      <c r="W5" s="456">
        <v>443815.45498065127</v>
      </c>
      <c r="X5" s="456">
        <v>15314.891992301655</v>
      </c>
      <c r="Y5" s="417" t="s">
        <v>354</v>
      </c>
      <c r="Z5" s="455" t="s">
        <v>348</v>
      </c>
      <c r="AA5" s="424">
        <v>43609</v>
      </c>
      <c r="AB5" s="424">
        <v>46143</v>
      </c>
      <c r="AC5" s="455" t="s">
        <v>357</v>
      </c>
      <c r="AD5" s="455">
        <v>2</v>
      </c>
    </row>
    <row r="6" spans="2:30" ht="15" customHeight="1">
      <c r="B6" s="691"/>
      <c r="C6" s="688"/>
      <c r="D6" s="455" t="s">
        <v>360</v>
      </c>
      <c r="E6" s="455" t="s">
        <v>307</v>
      </c>
      <c r="F6" s="455">
        <v>210000</v>
      </c>
      <c r="G6" s="456">
        <v>287352.92499999999</v>
      </c>
      <c r="H6" s="456">
        <v>1876.954</v>
      </c>
      <c r="I6" s="417" t="s">
        <v>361</v>
      </c>
      <c r="J6" s="455" t="s">
        <v>348</v>
      </c>
      <c r="K6" s="424" t="s">
        <v>355</v>
      </c>
      <c r="L6" s="424" t="s">
        <v>362</v>
      </c>
      <c r="M6" s="420" t="s">
        <v>363</v>
      </c>
      <c r="N6" s="417">
        <v>2</v>
      </c>
      <c r="P6" s="663"/>
      <c r="Q6" s="663"/>
      <c r="R6" s="691"/>
      <c r="S6" s="688"/>
      <c r="T6" s="455" t="s">
        <v>364</v>
      </c>
      <c r="U6" s="455" t="s">
        <v>307</v>
      </c>
      <c r="V6" s="455">
        <v>210000</v>
      </c>
      <c r="W6" s="456">
        <v>287352.92552325357</v>
      </c>
      <c r="X6" s="456">
        <v>1876.9540291052942</v>
      </c>
      <c r="Y6" s="417" t="s">
        <v>361</v>
      </c>
      <c r="Z6" s="455" t="s">
        <v>348</v>
      </c>
      <c r="AA6" s="424">
        <v>43609</v>
      </c>
      <c r="AB6" s="424">
        <v>52718</v>
      </c>
      <c r="AC6" s="455" t="s">
        <v>365</v>
      </c>
      <c r="AD6" s="455">
        <v>2</v>
      </c>
    </row>
    <row r="7" spans="2:30" ht="15" customHeight="1">
      <c r="B7" s="691"/>
      <c r="C7" s="416" t="s">
        <v>366</v>
      </c>
      <c r="D7" s="455" t="s">
        <v>1219</v>
      </c>
      <c r="E7" s="455" t="s">
        <v>307</v>
      </c>
      <c r="F7" s="455">
        <v>508960</v>
      </c>
      <c r="G7" s="456">
        <v>871230.57499999995</v>
      </c>
      <c r="H7" s="456">
        <v>11737.200999999999</v>
      </c>
      <c r="I7" s="417" t="s">
        <v>370</v>
      </c>
      <c r="J7" s="455" t="s">
        <v>348</v>
      </c>
      <c r="K7" s="424" t="s">
        <v>1131</v>
      </c>
      <c r="L7" s="424" t="s">
        <v>367</v>
      </c>
      <c r="M7" s="419" t="s">
        <v>368</v>
      </c>
      <c r="N7" s="417">
        <v>1</v>
      </c>
      <c r="P7" s="663"/>
      <c r="Q7" s="663"/>
      <c r="R7" s="691"/>
      <c r="S7" s="416" t="s">
        <v>369</v>
      </c>
      <c r="T7" s="455" t="s">
        <v>351</v>
      </c>
      <c r="U7" s="455" t="s">
        <v>307</v>
      </c>
      <c r="V7" s="455">
        <v>508960</v>
      </c>
      <c r="W7" s="456">
        <v>871230.57533402671</v>
      </c>
      <c r="X7" s="456">
        <v>11737.201093215452</v>
      </c>
      <c r="Y7" s="417" t="s">
        <v>370</v>
      </c>
      <c r="Z7" s="455" t="s">
        <v>348</v>
      </c>
      <c r="AA7" s="424">
        <v>43763</v>
      </c>
      <c r="AB7" s="424">
        <v>52841</v>
      </c>
      <c r="AC7" s="455" t="s">
        <v>368</v>
      </c>
      <c r="AD7" s="455">
        <v>1</v>
      </c>
    </row>
    <row r="8" spans="2:30" ht="15" customHeight="1">
      <c r="B8" s="691"/>
      <c r="C8" s="416" t="s">
        <v>371</v>
      </c>
      <c r="D8" s="455" t="s">
        <v>1219</v>
      </c>
      <c r="E8" s="455" t="s">
        <v>307</v>
      </c>
      <c r="F8" s="455">
        <v>300000</v>
      </c>
      <c r="G8" s="456">
        <v>370792.63</v>
      </c>
      <c r="H8" s="456">
        <v>779.38699999999994</v>
      </c>
      <c r="I8" s="417" t="s">
        <v>1088</v>
      </c>
      <c r="J8" s="455" t="s">
        <v>348</v>
      </c>
      <c r="K8" s="424" t="s">
        <v>1132</v>
      </c>
      <c r="L8" s="424" t="s">
        <v>372</v>
      </c>
      <c r="M8" s="420" t="s">
        <v>363</v>
      </c>
      <c r="N8" s="417">
        <v>2</v>
      </c>
      <c r="P8" s="663"/>
      <c r="Q8" s="663"/>
      <c r="R8" s="691"/>
      <c r="S8" s="416" t="s">
        <v>373</v>
      </c>
      <c r="T8" s="455" t="s">
        <v>351</v>
      </c>
      <c r="U8" s="455" t="s">
        <v>307</v>
      </c>
      <c r="V8" s="455">
        <v>300000</v>
      </c>
      <c r="W8" s="456">
        <v>370792.63031993562</v>
      </c>
      <c r="X8" s="456">
        <v>779.38744755966798</v>
      </c>
      <c r="Y8" s="417" t="s">
        <v>1088</v>
      </c>
      <c r="Z8" s="455" t="s">
        <v>348</v>
      </c>
      <c r="AA8" s="424">
        <v>43847</v>
      </c>
      <c r="AB8" s="424">
        <v>52932</v>
      </c>
      <c r="AC8" s="455" t="s">
        <v>365</v>
      </c>
      <c r="AD8" s="455">
        <v>2</v>
      </c>
    </row>
    <row r="9" spans="2:30" ht="15" customHeight="1">
      <c r="B9" s="691"/>
      <c r="C9" s="687" t="s">
        <v>374</v>
      </c>
      <c r="D9" s="455" t="s">
        <v>353</v>
      </c>
      <c r="E9" s="455" t="s">
        <v>306</v>
      </c>
      <c r="F9" s="455">
        <v>650000</v>
      </c>
      <c r="G9" s="456">
        <v>348433.45</v>
      </c>
      <c r="H9" s="456">
        <v>6577.3230000000003</v>
      </c>
      <c r="I9" s="417" t="s">
        <v>378</v>
      </c>
      <c r="J9" s="455" t="s">
        <v>375</v>
      </c>
      <c r="K9" s="424" t="s">
        <v>1133</v>
      </c>
      <c r="L9" s="424" t="s">
        <v>376</v>
      </c>
      <c r="M9" s="419" t="s">
        <v>357</v>
      </c>
      <c r="N9" s="417">
        <v>2</v>
      </c>
      <c r="P9" s="663"/>
      <c r="Q9" s="663"/>
      <c r="R9" s="691"/>
      <c r="S9" s="687" t="s">
        <v>377</v>
      </c>
      <c r="T9" s="455" t="s">
        <v>359</v>
      </c>
      <c r="U9" s="455" t="s">
        <v>306</v>
      </c>
      <c r="V9" s="455">
        <v>650000</v>
      </c>
      <c r="W9" s="456">
        <v>348433.4501239474</v>
      </c>
      <c r="X9" s="456">
        <v>6577.3237088551423</v>
      </c>
      <c r="Y9" s="417" t="s">
        <v>378</v>
      </c>
      <c r="Z9" s="455" t="s">
        <v>375</v>
      </c>
      <c r="AA9" s="424">
        <v>44336</v>
      </c>
      <c r="AB9" s="424">
        <v>46874</v>
      </c>
      <c r="AC9" s="455" t="s">
        <v>357</v>
      </c>
      <c r="AD9" s="455">
        <v>2</v>
      </c>
    </row>
    <row r="10" spans="2:30" ht="15" customHeight="1">
      <c r="B10" s="691"/>
      <c r="C10" s="688"/>
      <c r="D10" s="455" t="s">
        <v>360</v>
      </c>
      <c r="E10" s="455" t="s">
        <v>307</v>
      </c>
      <c r="F10" s="455">
        <v>100000</v>
      </c>
      <c r="G10" s="456">
        <v>126678.117</v>
      </c>
      <c r="H10" s="456">
        <v>720.07299999999998</v>
      </c>
      <c r="I10" s="417" t="s">
        <v>1089</v>
      </c>
      <c r="J10" s="455" t="s">
        <v>375</v>
      </c>
      <c r="K10" s="424" t="s">
        <v>1133</v>
      </c>
      <c r="L10" s="424" t="s">
        <v>379</v>
      </c>
      <c r="M10" s="419" t="s">
        <v>380</v>
      </c>
      <c r="N10" s="417">
        <v>2</v>
      </c>
      <c r="P10" s="663"/>
      <c r="Q10" s="663"/>
      <c r="R10" s="691"/>
      <c r="S10" s="688"/>
      <c r="T10" s="455" t="s">
        <v>364</v>
      </c>
      <c r="U10" s="455" t="s">
        <v>307</v>
      </c>
      <c r="V10" s="455">
        <v>100000</v>
      </c>
      <c r="W10" s="456">
        <v>126678.11759394739</v>
      </c>
      <c r="X10" s="456">
        <v>720.07388101831441</v>
      </c>
      <c r="Y10" s="417" t="s">
        <v>1089</v>
      </c>
      <c r="Z10" s="455" t="s">
        <v>375</v>
      </c>
      <c r="AA10" s="424">
        <v>44336</v>
      </c>
      <c r="AB10" s="424">
        <v>49796</v>
      </c>
      <c r="AC10" s="419" t="s">
        <v>381</v>
      </c>
      <c r="AD10" s="455">
        <v>2</v>
      </c>
    </row>
    <row r="11" spans="2:30" ht="15" customHeight="1">
      <c r="B11" s="691"/>
      <c r="C11" s="416" t="s">
        <v>382</v>
      </c>
      <c r="D11" s="455" t="s">
        <v>353</v>
      </c>
      <c r="E11" s="455" t="s">
        <v>306</v>
      </c>
      <c r="F11" s="455">
        <v>650000</v>
      </c>
      <c r="G11" s="456">
        <v>433171.54100000003</v>
      </c>
      <c r="H11" s="456">
        <v>32335.198</v>
      </c>
      <c r="I11" s="417" t="s">
        <v>385</v>
      </c>
      <c r="J11" s="455" t="s">
        <v>375</v>
      </c>
      <c r="K11" s="424" t="s">
        <v>1134</v>
      </c>
      <c r="L11" s="424" t="s">
        <v>383</v>
      </c>
      <c r="M11" s="419" t="s">
        <v>349</v>
      </c>
      <c r="N11" s="417">
        <v>2</v>
      </c>
      <c r="P11" s="663"/>
      <c r="Q11" s="663"/>
      <c r="R11" s="691"/>
      <c r="S11" s="514" t="s">
        <v>384</v>
      </c>
      <c r="T11" s="455" t="s">
        <v>364</v>
      </c>
      <c r="U11" s="455" t="s">
        <v>306</v>
      </c>
      <c r="V11" s="455">
        <v>650000</v>
      </c>
      <c r="W11" s="456">
        <v>433171.54106387385</v>
      </c>
      <c r="X11" s="456">
        <v>32335.198434333393</v>
      </c>
      <c r="Y11" s="417" t="s">
        <v>385</v>
      </c>
      <c r="Z11" s="455" t="s">
        <v>375</v>
      </c>
      <c r="AA11" s="424">
        <v>44576</v>
      </c>
      <c r="AB11" s="424">
        <v>46508</v>
      </c>
      <c r="AC11" s="455" t="s">
        <v>349</v>
      </c>
      <c r="AD11" s="455">
        <v>2</v>
      </c>
    </row>
    <row r="12" spans="2:30" ht="15" customHeight="1">
      <c r="B12" s="691"/>
      <c r="C12" s="687" t="s">
        <v>386</v>
      </c>
      <c r="D12" s="455" t="s">
        <v>353</v>
      </c>
      <c r="E12" s="455" t="s">
        <v>307</v>
      </c>
      <c r="F12" s="455">
        <v>630783</v>
      </c>
      <c r="G12" s="456">
        <v>720910.99899999995</v>
      </c>
      <c r="H12" s="456">
        <v>8431.3829999999998</v>
      </c>
      <c r="I12" s="417" t="s">
        <v>388</v>
      </c>
      <c r="J12" s="455" t="s">
        <v>348</v>
      </c>
      <c r="K12" s="424" t="s">
        <v>1135</v>
      </c>
      <c r="L12" s="424" t="s">
        <v>1136</v>
      </c>
      <c r="M12" s="419" t="s">
        <v>357</v>
      </c>
      <c r="N12" s="417">
        <v>2</v>
      </c>
      <c r="P12" s="663"/>
      <c r="Q12" s="663"/>
      <c r="R12" s="691"/>
      <c r="S12" s="687" t="s">
        <v>387</v>
      </c>
      <c r="T12" s="455" t="s">
        <v>359</v>
      </c>
      <c r="U12" s="455" t="s">
        <v>307</v>
      </c>
      <c r="V12" s="455">
        <v>630783</v>
      </c>
      <c r="W12" s="456">
        <v>720910.99981327436</v>
      </c>
      <c r="X12" s="456">
        <v>8431.3839896809732</v>
      </c>
      <c r="Y12" s="417" t="s">
        <v>388</v>
      </c>
      <c r="Z12" s="455" t="s">
        <v>348</v>
      </c>
      <c r="AA12" s="424">
        <v>44666</v>
      </c>
      <c r="AB12" s="424">
        <v>47209</v>
      </c>
      <c r="AC12" s="455" t="s">
        <v>357</v>
      </c>
      <c r="AD12" s="419">
        <v>2</v>
      </c>
    </row>
    <row r="13" spans="2:30" ht="15" customHeight="1">
      <c r="B13" s="691"/>
      <c r="C13" s="691"/>
      <c r="D13" s="455" t="s">
        <v>360</v>
      </c>
      <c r="E13" s="455" t="s">
        <v>307</v>
      </c>
      <c r="F13" s="455">
        <v>300410</v>
      </c>
      <c r="G13" s="456">
        <v>337773.272</v>
      </c>
      <c r="H13" s="456">
        <v>4120.6610000000001</v>
      </c>
      <c r="I13" s="417" t="s">
        <v>390</v>
      </c>
      <c r="J13" s="455" t="s">
        <v>348</v>
      </c>
      <c r="K13" s="424" t="s">
        <v>1135</v>
      </c>
      <c r="L13" s="424" t="s">
        <v>1137</v>
      </c>
      <c r="M13" s="419" t="s">
        <v>389</v>
      </c>
      <c r="N13" s="417">
        <v>2</v>
      </c>
      <c r="P13" s="663"/>
      <c r="Q13" s="663"/>
      <c r="R13" s="691"/>
      <c r="S13" s="691"/>
      <c r="T13" s="455" t="s">
        <v>364</v>
      </c>
      <c r="U13" s="455" t="s">
        <v>307</v>
      </c>
      <c r="V13" s="455">
        <v>300410</v>
      </c>
      <c r="W13" s="456">
        <v>337773.27260132518</v>
      </c>
      <c r="X13" s="456">
        <v>4120.6617569964037</v>
      </c>
      <c r="Y13" s="417" t="s">
        <v>390</v>
      </c>
      <c r="Z13" s="455" t="s">
        <v>348</v>
      </c>
      <c r="AA13" s="424">
        <v>44666</v>
      </c>
      <c r="AB13" s="424">
        <v>48305</v>
      </c>
      <c r="AC13" s="419" t="s">
        <v>391</v>
      </c>
      <c r="AD13" s="419">
        <v>2</v>
      </c>
    </row>
    <row r="14" spans="2:30" ht="15" customHeight="1">
      <c r="B14" s="691"/>
      <c r="C14" s="688"/>
      <c r="D14" s="455" t="s">
        <v>392</v>
      </c>
      <c r="E14" s="455" t="s">
        <v>307</v>
      </c>
      <c r="F14" s="455">
        <v>318807</v>
      </c>
      <c r="G14" s="456">
        <v>359108.505</v>
      </c>
      <c r="H14" s="456">
        <v>4447.3829999999998</v>
      </c>
      <c r="I14" s="417" t="s">
        <v>395</v>
      </c>
      <c r="J14" s="455" t="s">
        <v>348</v>
      </c>
      <c r="K14" s="424" t="s">
        <v>1135</v>
      </c>
      <c r="L14" s="424" t="s">
        <v>1138</v>
      </c>
      <c r="M14" s="419" t="s">
        <v>393</v>
      </c>
      <c r="N14" s="417">
        <v>2</v>
      </c>
      <c r="P14" s="663"/>
      <c r="Q14" s="663"/>
      <c r="R14" s="691"/>
      <c r="S14" s="688"/>
      <c r="T14" s="455" t="s">
        <v>394</v>
      </c>
      <c r="U14" s="455" t="s">
        <v>307</v>
      </c>
      <c r="V14" s="455">
        <v>318807</v>
      </c>
      <c r="W14" s="456">
        <v>359108.5051037338</v>
      </c>
      <c r="X14" s="456">
        <v>4447.3830019179995</v>
      </c>
      <c r="Y14" s="417" t="s">
        <v>395</v>
      </c>
      <c r="Z14" s="455" t="s">
        <v>348</v>
      </c>
      <c r="AA14" s="424">
        <v>44666</v>
      </c>
      <c r="AB14" s="424">
        <v>50131</v>
      </c>
      <c r="AC14" s="419" t="s">
        <v>396</v>
      </c>
      <c r="AD14" s="419">
        <v>2</v>
      </c>
    </row>
    <row r="15" spans="2:30" ht="15" customHeight="1">
      <c r="B15" s="691"/>
      <c r="C15" s="687" t="s">
        <v>397</v>
      </c>
      <c r="D15" s="455" t="s">
        <v>353</v>
      </c>
      <c r="E15" s="455" t="s">
        <v>307</v>
      </c>
      <c r="F15" s="455">
        <v>327835</v>
      </c>
      <c r="G15" s="456">
        <v>351254.701</v>
      </c>
      <c r="H15" s="456">
        <v>6200.9740000000002</v>
      </c>
      <c r="I15" s="417" t="s">
        <v>1090</v>
      </c>
      <c r="J15" s="455" t="s">
        <v>375</v>
      </c>
      <c r="K15" s="424" t="s">
        <v>1139</v>
      </c>
      <c r="L15" s="424" t="s">
        <v>1140</v>
      </c>
      <c r="M15" s="419" t="s">
        <v>357</v>
      </c>
      <c r="N15" s="417">
        <v>2</v>
      </c>
      <c r="P15" s="663"/>
      <c r="Q15" s="663"/>
      <c r="R15" s="691"/>
      <c r="S15" s="687" t="s">
        <v>398</v>
      </c>
      <c r="T15" s="455" t="s">
        <v>359</v>
      </c>
      <c r="U15" s="455" t="s">
        <v>307</v>
      </c>
      <c r="V15" s="455">
        <v>327835</v>
      </c>
      <c r="W15" s="456">
        <v>351254.70178648294</v>
      </c>
      <c r="X15" s="456">
        <v>6200.9744047861586</v>
      </c>
      <c r="Y15" s="417" t="s">
        <v>1090</v>
      </c>
      <c r="Z15" s="455" t="s">
        <v>375</v>
      </c>
      <c r="AA15" s="424">
        <v>45196</v>
      </c>
      <c r="AB15" s="424">
        <v>48823</v>
      </c>
      <c r="AC15" s="419" t="s">
        <v>357</v>
      </c>
      <c r="AD15" s="419">
        <v>2</v>
      </c>
    </row>
    <row r="16" spans="2:30" ht="15" customHeight="1">
      <c r="B16" s="691"/>
      <c r="C16" s="691"/>
      <c r="D16" s="455" t="s">
        <v>360</v>
      </c>
      <c r="E16" s="455" t="s">
        <v>307</v>
      </c>
      <c r="F16" s="455">
        <v>86261</v>
      </c>
      <c r="G16" s="456">
        <v>84561.221000000005</v>
      </c>
      <c r="H16" s="456">
        <v>1683.6479999999999</v>
      </c>
      <c r="I16" s="417" t="s">
        <v>1091</v>
      </c>
      <c r="J16" s="455" t="s">
        <v>375</v>
      </c>
      <c r="K16" s="424" t="s">
        <v>1139</v>
      </c>
      <c r="L16" s="424" t="s">
        <v>1141</v>
      </c>
      <c r="M16" s="419" t="s">
        <v>357</v>
      </c>
      <c r="N16" s="417">
        <v>2</v>
      </c>
      <c r="P16" s="663"/>
      <c r="Q16" s="663"/>
      <c r="R16" s="691"/>
      <c r="S16" s="691"/>
      <c r="T16" s="455" t="s">
        <v>364</v>
      </c>
      <c r="U16" s="455" t="s">
        <v>307</v>
      </c>
      <c r="V16" s="455">
        <v>86261</v>
      </c>
      <c r="W16" s="456">
        <v>84561.221866380889</v>
      </c>
      <c r="X16" s="456">
        <v>1683.648457649643</v>
      </c>
      <c r="Y16" s="417" t="s">
        <v>1091</v>
      </c>
      <c r="Z16" s="455" t="s">
        <v>375</v>
      </c>
      <c r="AA16" s="424">
        <v>45196</v>
      </c>
      <c r="AB16" s="424">
        <v>49553</v>
      </c>
      <c r="AC16" s="419" t="s">
        <v>357</v>
      </c>
      <c r="AD16" s="419">
        <v>2</v>
      </c>
    </row>
    <row r="17" spans="2:30" ht="15" customHeight="1">
      <c r="B17" s="691"/>
      <c r="C17" s="688"/>
      <c r="D17" s="455" t="s">
        <v>392</v>
      </c>
      <c r="E17" s="455" t="s">
        <v>307</v>
      </c>
      <c r="F17" s="455">
        <v>385904</v>
      </c>
      <c r="G17" s="456">
        <v>415361.864</v>
      </c>
      <c r="H17" s="456">
        <v>7782.06</v>
      </c>
      <c r="I17" s="417" t="s">
        <v>1092</v>
      </c>
      <c r="J17" s="455" t="s">
        <v>375</v>
      </c>
      <c r="K17" s="424" t="s">
        <v>1139</v>
      </c>
      <c r="L17" s="424" t="s">
        <v>1142</v>
      </c>
      <c r="M17" s="419" t="s">
        <v>393</v>
      </c>
      <c r="N17" s="417">
        <v>2</v>
      </c>
      <c r="P17" s="663"/>
      <c r="Q17" s="663"/>
      <c r="R17" s="691"/>
      <c r="S17" s="688"/>
      <c r="T17" s="455" t="s">
        <v>394</v>
      </c>
      <c r="U17" s="455" t="s">
        <v>307</v>
      </c>
      <c r="V17" s="455">
        <v>385904</v>
      </c>
      <c r="W17" s="456">
        <v>415361.86433493771</v>
      </c>
      <c r="X17" s="456">
        <v>7782.0607714799753</v>
      </c>
      <c r="Y17" s="417" t="s">
        <v>1092</v>
      </c>
      <c r="Z17" s="455" t="s">
        <v>375</v>
      </c>
      <c r="AA17" s="424">
        <v>45196</v>
      </c>
      <c r="AB17" s="424">
        <v>50649</v>
      </c>
      <c r="AC17" s="419" t="s">
        <v>396</v>
      </c>
      <c r="AD17" s="419">
        <v>2</v>
      </c>
    </row>
    <row r="18" spans="2:30" ht="15" customHeight="1">
      <c r="B18" s="691"/>
      <c r="C18" s="687" t="s">
        <v>399</v>
      </c>
      <c r="D18" s="455" t="s">
        <v>353</v>
      </c>
      <c r="E18" s="455" t="s">
        <v>306</v>
      </c>
      <c r="F18" s="455">
        <v>1000000</v>
      </c>
      <c r="G18" s="456">
        <v>993924.59199999995</v>
      </c>
      <c r="H18" s="456">
        <v>44152.947999999997</v>
      </c>
      <c r="I18" s="417" t="s">
        <v>401</v>
      </c>
      <c r="J18" s="455" t="s">
        <v>375</v>
      </c>
      <c r="K18" s="424" t="s">
        <v>1143</v>
      </c>
      <c r="L18" s="424" t="s">
        <v>1144</v>
      </c>
      <c r="M18" s="419" t="s">
        <v>357</v>
      </c>
      <c r="N18" s="417">
        <v>2</v>
      </c>
      <c r="P18" s="663"/>
      <c r="Q18" s="663"/>
      <c r="R18" s="691"/>
      <c r="S18" s="687" t="s">
        <v>400</v>
      </c>
      <c r="T18" s="455" t="s">
        <v>359</v>
      </c>
      <c r="U18" s="455" t="s">
        <v>306</v>
      </c>
      <c r="V18" s="455">
        <v>1000000</v>
      </c>
      <c r="W18" s="456">
        <v>993924.59209000005</v>
      </c>
      <c r="X18" s="456">
        <v>44152.948295613387</v>
      </c>
      <c r="Y18" s="417" t="s">
        <v>401</v>
      </c>
      <c r="Z18" s="455" t="s">
        <v>375</v>
      </c>
      <c r="AA18" s="424">
        <v>45371</v>
      </c>
      <c r="AB18" s="424">
        <v>47192</v>
      </c>
      <c r="AC18" s="419" t="s">
        <v>357</v>
      </c>
      <c r="AD18" s="419">
        <v>2</v>
      </c>
    </row>
    <row r="19" spans="2:30" ht="15" customHeight="1">
      <c r="B19" s="691"/>
      <c r="C19" s="688"/>
      <c r="D19" s="455" t="s">
        <v>360</v>
      </c>
      <c r="E19" s="455" t="s">
        <v>308</v>
      </c>
      <c r="F19" s="455">
        <v>300000</v>
      </c>
      <c r="G19" s="456">
        <v>313398.93300000002</v>
      </c>
      <c r="H19" s="456">
        <v>5445.9859999999999</v>
      </c>
      <c r="I19" s="417" t="s">
        <v>1093</v>
      </c>
      <c r="J19" s="455" t="s">
        <v>375</v>
      </c>
      <c r="K19" s="424" t="s">
        <v>1143</v>
      </c>
      <c r="L19" s="424" t="s">
        <v>1145</v>
      </c>
      <c r="M19" s="419" t="s">
        <v>389</v>
      </c>
      <c r="N19" s="417">
        <v>2</v>
      </c>
      <c r="P19" s="663"/>
      <c r="Q19" s="663"/>
      <c r="R19" s="691"/>
      <c r="S19" s="688"/>
      <c r="T19" s="455" t="s">
        <v>364</v>
      </c>
      <c r="U19" s="455" t="s">
        <v>308</v>
      </c>
      <c r="V19" s="455">
        <v>300000</v>
      </c>
      <c r="W19" s="456">
        <v>313398.93312899995</v>
      </c>
      <c r="X19" s="456">
        <v>5445.9867641329383</v>
      </c>
      <c r="Y19" s="417" t="s">
        <v>1093</v>
      </c>
      <c r="Z19" s="455" t="s">
        <v>375</v>
      </c>
      <c r="AA19" s="424">
        <v>45371</v>
      </c>
      <c r="AB19" s="424">
        <v>49018</v>
      </c>
      <c r="AC19" s="419" t="s">
        <v>391</v>
      </c>
      <c r="AD19" s="419">
        <v>2</v>
      </c>
    </row>
    <row r="20" spans="2:30" ht="15" customHeight="1">
      <c r="B20" s="691"/>
      <c r="C20" s="416" t="s">
        <v>402</v>
      </c>
      <c r="D20" s="455" t="s">
        <v>1219</v>
      </c>
      <c r="E20" s="455" t="s">
        <v>306</v>
      </c>
      <c r="F20" s="455">
        <v>400000</v>
      </c>
      <c r="G20" s="456">
        <v>399042.22700000001</v>
      </c>
      <c r="H20" s="456">
        <v>17562.333999999999</v>
      </c>
      <c r="I20" s="417" t="s">
        <v>405</v>
      </c>
      <c r="J20" s="455" t="s">
        <v>375</v>
      </c>
      <c r="K20" s="424" t="s">
        <v>1146</v>
      </c>
      <c r="L20" s="424" t="s">
        <v>1147</v>
      </c>
      <c r="M20" s="419" t="s">
        <v>403</v>
      </c>
      <c r="N20" s="417">
        <v>2</v>
      </c>
      <c r="P20" s="663"/>
      <c r="Q20" s="663"/>
      <c r="R20" s="691"/>
      <c r="S20" s="416" t="s">
        <v>404</v>
      </c>
      <c r="T20" s="455" t="s">
        <v>351</v>
      </c>
      <c r="U20" s="455" t="s">
        <v>306</v>
      </c>
      <c r="V20" s="455">
        <v>400000</v>
      </c>
      <c r="W20" s="456">
        <v>399042.22704506328</v>
      </c>
      <c r="X20" s="456">
        <v>17562.334301948154</v>
      </c>
      <c r="Y20" s="417" t="s">
        <v>405</v>
      </c>
      <c r="Z20" s="455" t="s">
        <v>375</v>
      </c>
      <c r="AA20" s="424">
        <v>45553</v>
      </c>
      <c r="AB20" s="424">
        <v>48092</v>
      </c>
      <c r="AC20" s="419" t="s">
        <v>406</v>
      </c>
      <c r="AD20" s="419">
        <v>2</v>
      </c>
    </row>
    <row r="21" spans="2:30" ht="15" customHeight="1">
      <c r="B21" s="691"/>
      <c r="C21" s="416" t="s">
        <v>407</v>
      </c>
      <c r="D21" s="455" t="s">
        <v>1219</v>
      </c>
      <c r="E21" s="455" t="s">
        <v>307</v>
      </c>
      <c r="F21" s="455">
        <v>650000</v>
      </c>
      <c r="G21" s="456">
        <v>650046.22600000002</v>
      </c>
      <c r="H21" s="456">
        <v>36605.839999999997</v>
      </c>
      <c r="I21" s="417" t="s">
        <v>1094</v>
      </c>
      <c r="J21" s="455" t="s">
        <v>348</v>
      </c>
      <c r="K21" s="424" t="s">
        <v>1148</v>
      </c>
      <c r="L21" s="424" t="s">
        <v>1149</v>
      </c>
      <c r="M21" s="419" t="s">
        <v>393</v>
      </c>
      <c r="N21" s="417">
        <v>2</v>
      </c>
      <c r="P21" s="663"/>
      <c r="Q21" s="663"/>
      <c r="R21" s="691"/>
      <c r="S21" s="416" t="s">
        <v>408</v>
      </c>
      <c r="T21" s="455" t="s">
        <v>351</v>
      </c>
      <c r="U21" s="455" t="s">
        <v>307</v>
      </c>
      <c r="V21" s="455">
        <v>650000</v>
      </c>
      <c r="W21" s="456">
        <v>650046.22688030044</v>
      </c>
      <c r="X21" s="456">
        <v>36605.840493950571</v>
      </c>
      <c r="Y21" s="417" t="s">
        <v>1094</v>
      </c>
      <c r="Z21" s="455" t="s">
        <v>348</v>
      </c>
      <c r="AA21" s="424">
        <v>45678</v>
      </c>
      <c r="AB21" s="424">
        <v>51136</v>
      </c>
      <c r="AC21" s="419" t="s">
        <v>396</v>
      </c>
      <c r="AD21" s="419">
        <v>2</v>
      </c>
    </row>
    <row r="22" spans="2:30" ht="15" customHeight="1">
      <c r="B22" s="691"/>
      <c r="C22" s="687" t="s">
        <v>1109</v>
      </c>
      <c r="D22" s="455" t="s">
        <v>353</v>
      </c>
      <c r="E22" s="455" t="s">
        <v>307</v>
      </c>
      <c r="F22" s="455">
        <v>400000</v>
      </c>
      <c r="G22" s="456">
        <v>393518.61900000001</v>
      </c>
      <c r="H22" s="456">
        <v>13291.838</v>
      </c>
      <c r="I22" s="417" t="s">
        <v>1096</v>
      </c>
      <c r="J22" s="455" t="s">
        <v>348</v>
      </c>
      <c r="K22" s="424" t="s">
        <v>1150</v>
      </c>
      <c r="L22" s="424" t="s">
        <v>1151</v>
      </c>
      <c r="M22" s="419" t="s">
        <v>403</v>
      </c>
      <c r="N22" s="419">
        <v>2</v>
      </c>
      <c r="P22" s="663"/>
      <c r="Q22" s="663"/>
      <c r="R22" s="691"/>
      <c r="S22" s="687" t="s">
        <v>1095</v>
      </c>
      <c r="T22" s="455" t="s">
        <v>359</v>
      </c>
      <c r="U22" s="455" t="s">
        <v>307</v>
      </c>
      <c r="V22" s="455">
        <v>400000</v>
      </c>
      <c r="W22" s="456">
        <v>393518.61973504815</v>
      </c>
      <c r="X22" s="456">
        <v>13291.838203388745</v>
      </c>
      <c r="Y22" s="417" t="s">
        <v>1096</v>
      </c>
      <c r="Z22" s="455" t="s">
        <v>348</v>
      </c>
      <c r="AA22" s="424">
        <v>45853</v>
      </c>
      <c r="AB22" s="424">
        <v>48410</v>
      </c>
      <c r="AC22" s="419" t="s">
        <v>406</v>
      </c>
      <c r="AD22" s="419">
        <v>2</v>
      </c>
    </row>
    <row r="23" spans="2:30" ht="15" customHeight="1">
      <c r="B23" s="691"/>
      <c r="C23" s="688"/>
      <c r="D23" s="455" t="s">
        <v>360</v>
      </c>
      <c r="E23" s="455" t="s">
        <v>307</v>
      </c>
      <c r="F23" s="455">
        <v>400000</v>
      </c>
      <c r="G23" s="456">
        <v>393518.61900000001</v>
      </c>
      <c r="H23" s="456">
        <v>13644.745000000001</v>
      </c>
      <c r="I23" s="417" t="s">
        <v>1097</v>
      </c>
      <c r="J23" s="455" t="s">
        <v>348</v>
      </c>
      <c r="K23" s="424" t="s">
        <v>1150</v>
      </c>
      <c r="L23" s="424" t="s">
        <v>1152</v>
      </c>
      <c r="M23" s="419" t="s">
        <v>389</v>
      </c>
      <c r="N23" s="419">
        <v>2</v>
      </c>
      <c r="P23" s="663"/>
      <c r="Q23" s="663"/>
      <c r="R23" s="691"/>
      <c r="S23" s="688"/>
      <c r="T23" s="455" t="s">
        <v>364</v>
      </c>
      <c r="U23" s="455" t="s">
        <v>307</v>
      </c>
      <c r="V23" s="455">
        <v>400000</v>
      </c>
      <c r="W23" s="456">
        <v>393518.61973504815</v>
      </c>
      <c r="X23" s="456">
        <v>13644.74570454284</v>
      </c>
      <c r="Y23" s="417" t="s">
        <v>1097</v>
      </c>
      <c r="Z23" s="455" t="s">
        <v>348</v>
      </c>
      <c r="AA23" s="424">
        <v>45853</v>
      </c>
      <c r="AB23" s="424">
        <v>49505</v>
      </c>
      <c r="AC23" s="419" t="s">
        <v>391</v>
      </c>
      <c r="AD23" s="419">
        <v>2</v>
      </c>
    </row>
    <row r="24" spans="2:30" ht="15" customHeight="1">
      <c r="B24" s="691"/>
      <c r="C24" s="416" t="s">
        <v>1153</v>
      </c>
      <c r="D24" s="455" t="s">
        <v>1219</v>
      </c>
      <c r="E24" s="455" t="s">
        <v>306</v>
      </c>
      <c r="F24" s="455">
        <v>600000</v>
      </c>
      <c r="G24" s="456">
        <v>320323.12900000002</v>
      </c>
      <c r="H24" s="456">
        <v>8051.5990000000002</v>
      </c>
      <c r="I24" s="417" t="s">
        <v>1118</v>
      </c>
      <c r="J24" s="455" t="s">
        <v>348</v>
      </c>
      <c r="K24" s="424" t="s">
        <v>1154</v>
      </c>
      <c r="L24" s="424" t="s">
        <v>1155</v>
      </c>
      <c r="M24" s="419" t="s">
        <v>403</v>
      </c>
      <c r="N24" s="419">
        <v>2</v>
      </c>
      <c r="P24" s="663"/>
      <c r="Q24" s="663"/>
      <c r="R24" s="691"/>
      <c r="S24" s="648" t="s">
        <v>1117</v>
      </c>
      <c r="T24" s="455" t="s">
        <v>351</v>
      </c>
      <c r="U24" s="455" t="s">
        <v>306</v>
      </c>
      <c r="V24" s="455">
        <v>600000</v>
      </c>
      <c r="W24" s="456">
        <v>320323.12980905548</v>
      </c>
      <c r="X24" s="456">
        <v>8051.5995294318718</v>
      </c>
      <c r="Y24" s="417" t="s">
        <v>1118</v>
      </c>
      <c r="Z24" s="455" t="s">
        <v>348</v>
      </c>
      <c r="AA24" s="424">
        <v>45931</v>
      </c>
      <c r="AB24" s="424">
        <v>48510</v>
      </c>
      <c r="AC24" s="419" t="s">
        <v>406</v>
      </c>
      <c r="AD24" s="419">
        <v>2</v>
      </c>
    </row>
    <row r="25" spans="2:30" ht="15" customHeight="1">
      <c r="B25" s="691"/>
      <c r="C25" s="416" t="s">
        <v>1156</v>
      </c>
      <c r="D25" s="455" t="s">
        <v>1219</v>
      </c>
      <c r="E25" s="455" t="s">
        <v>307</v>
      </c>
      <c r="F25" s="455">
        <v>688000</v>
      </c>
      <c r="G25" s="456">
        <v>573976.21400000004</v>
      </c>
      <c r="H25" s="456">
        <v>1196.377</v>
      </c>
      <c r="I25" s="417" t="s">
        <v>1120</v>
      </c>
      <c r="J25" s="455" t="s">
        <v>348</v>
      </c>
      <c r="K25" s="424" t="s">
        <v>1157</v>
      </c>
      <c r="L25" s="424" t="s">
        <v>1158</v>
      </c>
      <c r="M25" s="419" t="s">
        <v>1159</v>
      </c>
      <c r="N25" s="419">
        <v>1</v>
      </c>
      <c r="P25" s="663"/>
      <c r="Q25" s="663"/>
      <c r="R25" s="691"/>
      <c r="S25" s="648" t="s">
        <v>1119</v>
      </c>
      <c r="T25" s="455" t="s">
        <v>351</v>
      </c>
      <c r="U25" s="455" t="s">
        <v>307</v>
      </c>
      <c r="V25" s="455">
        <v>688000</v>
      </c>
      <c r="W25" s="456">
        <v>573976.21405656449</v>
      </c>
      <c r="X25" s="456">
        <v>1196.3776607351401</v>
      </c>
      <c r="Y25" s="417" t="s">
        <v>1120</v>
      </c>
      <c r="Z25" s="455" t="s">
        <v>348</v>
      </c>
      <c r="AA25" s="424">
        <v>45992</v>
      </c>
      <c r="AB25" s="424">
        <v>51471</v>
      </c>
      <c r="AC25" s="419" t="s">
        <v>1121</v>
      </c>
      <c r="AD25" s="419">
        <v>1</v>
      </c>
    </row>
    <row r="26" spans="2:30" ht="15" customHeight="1">
      <c r="B26" s="691"/>
      <c r="C26" s="416" t="s">
        <v>409</v>
      </c>
      <c r="D26" s="455" t="s">
        <v>1219</v>
      </c>
      <c r="E26" s="455" t="s">
        <v>307</v>
      </c>
      <c r="F26" s="455">
        <v>100000</v>
      </c>
      <c r="G26" s="456">
        <v>138989.552</v>
      </c>
      <c r="H26" s="456">
        <v>0</v>
      </c>
      <c r="I26" s="417" t="s">
        <v>1098</v>
      </c>
      <c r="J26" s="455" t="s">
        <v>180</v>
      </c>
      <c r="K26" s="424" t="s">
        <v>1160</v>
      </c>
      <c r="L26" s="424" t="s">
        <v>356</v>
      </c>
      <c r="M26" s="419" t="s">
        <v>357</v>
      </c>
      <c r="N26" s="417">
        <v>2</v>
      </c>
      <c r="P26" s="663"/>
      <c r="Q26" s="663"/>
      <c r="R26" s="691"/>
      <c r="S26" s="416" t="s">
        <v>410</v>
      </c>
      <c r="T26" s="455" t="s">
        <v>359</v>
      </c>
      <c r="U26" s="455" t="s">
        <v>307</v>
      </c>
      <c r="V26" s="455">
        <v>100000</v>
      </c>
      <c r="W26" s="456">
        <v>138989.55215722771</v>
      </c>
      <c r="X26" s="456">
        <v>0</v>
      </c>
      <c r="Y26" s="417" t="s">
        <v>1098</v>
      </c>
      <c r="Z26" s="455" t="s">
        <v>180</v>
      </c>
      <c r="AA26" s="424">
        <v>43679</v>
      </c>
      <c r="AB26" s="424">
        <v>46143</v>
      </c>
      <c r="AC26" s="419" t="s">
        <v>357</v>
      </c>
      <c r="AD26" s="419">
        <v>2</v>
      </c>
    </row>
    <row r="27" spans="2:30" ht="15" customHeight="1">
      <c r="B27" s="691"/>
      <c r="C27" s="416" t="s">
        <v>412</v>
      </c>
      <c r="D27" s="455" t="s">
        <v>1219</v>
      </c>
      <c r="E27" s="455" t="s">
        <v>307</v>
      </c>
      <c r="F27" s="455">
        <v>100000</v>
      </c>
      <c r="G27" s="456">
        <v>138744.46400000001</v>
      </c>
      <c r="H27" s="456">
        <v>0</v>
      </c>
      <c r="I27" s="417" t="s">
        <v>411</v>
      </c>
      <c r="J27" s="455" t="s">
        <v>180</v>
      </c>
      <c r="K27" s="424" t="s">
        <v>1160</v>
      </c>
      <c r="L27" s="424" t="s">
        <v>356</v>
      </c>
      <c r="M27" s="419" t="s">
        <v>357</v>
      </c>
      <c r="N27" s="417">
        <v>2</v>
      </c>
      <c r="P27" s="663"/>
      <c r="Q27" s="663"/>
      <c r="R27" s="691"/>
      <c r="S27" s="416" t="s">
        <v>413</v>
      </c>
      <c r="T27" s="455" t="s">
        <v>359</v>
      </c>
      <c r="U27" s="455" t="s">
        <v>307</v>
      </c>
      <c r="V27" s="455">
        <v>100000</v>
      </c>
      <c r="W27" s="456">
        <v>138744.46484246646</v>
      </c>
      <c r="X27" s="456">
        <v>0</v>
      </c>
      <c r="Y27" s="417" t="s">
        <v>411</v>
      </c>
      <c r="Z27" s="455" t="s">
        <v>180</v>
      </c>
      <c r="AA27" s="424">
        <v>43679</v>
      </c>
      <c r="AB27" s="424">
        <v>46143</v>
      </c>
      <c r="AC27" s="419" t="s">
        <v>357</v>
      </c>
      <c r="AD27" s="419">
        <v>2</v>
      </c>
    </row>
    <row r="28" spans="2:30" ht="15" customHeight="1">
      <c r="B28" s="691"/>
      <c r="C28" s="416" t="s">
        <v>414</v>
      </c>
      <c r="D28" s="455" t="s">
        <v>1219</v>
      </c>
      <c r="E28" s="455" t="s">
        <v>307</v>
      </c>
      <c r="F28" s="455">
        <v>50000</v>
      </c>
      <c r="G28" s="456">
        <v>68399.142000000007</v>
      </c>
      <c r="H28" s="456">
        <v>0</v>
      </c>
      <c r="I28" s="417" t="s">
        <v>416</v>
      </c>
      <c r="J28" s="455" t="s">
        <v>180</v>
      </c>
      <c r="K28" s="424" t="s">
        <v>1161</v>
      </c>
      <c r="L28" s="424" t="s">
        <v>356</v>
      </c>
      <c r="M28" s="419" t="s">
        <v>357</v>
      </c>
      <c r="N28" s="417">
        <v>2</v>
      </c>
      <c r="P28" s="663"/>
      <c r="Q28" s="663"/>
      <c r="R28" s="691"/>
      <c r="S28" s="516" t="s">
        <v>415</v>
      </c>
      <c r="T28" s="455" t="s">
        <v>359</v>
      </c>
      <c r="U28" s="455" t="s">
        <v>307</v>
      </c>
      <c r="V28" s="455">
        <v>50000</v>
      </c>
      <c r="W28" s="456">
        <v>68399.142597808517</v>
      </c>
      <c r="X28" s="456">
        <v>0</v>
      </c>
      <c r="Y28" s="417" t="s">
        <v>416</v>
      </c>
      <c r="Z28" s="455" t="s">
        <v>180</v>
      </c>
      <c r="AA28" s="424">
        <v>43713</v>
      </c>
      <c r="AB28" s="424">
        <v>46143</v>
      </c>
      <c r="AC28" s="419" t="s">
        <v>357</v>
      </c>
      <c r="AD28" s="419">
        <v>2</v>
      </c>
    </row>
    <row r="29" spans="2:30" ht="15" customHeight="1">
      <c r="B29" s="691"/>
      <c r="C29" s="416" t="s">
        <v>417</v>
      </c>
      <c r="D29" s="455" t="s">
        <v>1219</v>
      </c>
      <c r="E29" s="455" t="s">
        <v>307</v>
      </c>
      <c r="F29" s="455">
        <v>50000</v>
      </c>
      <c r="G29" s="456">
        <v>69393.697</v>
      </c>
      <c r="H29" s="456">
        <v>0</v>
      </c>
      <c r="I29" s="417" t="s">
        <v>418</v>
      </c>
      <c r="J29" s="455" t="s">
        <v>180</v>
      </c>
      <c r="K29" s="424" t="s">
        <v>1161</v>
      </c>
      <c r="L29" s="424" t="s">
        <v>356</v>
      </c>
      <c r="M29" s="419" t="s">
        <v>357</v>
      </c>
      <c r="N29" s="417">
        <v>2</v>
      </c>
      <c r="P29" s="663"/>
      <c r="Q29" s="663"/>
      <c r="R29" s="691"/>
      <c r="S29" s="416" t="s">
        <v>410</v>
      </c>
      <c r="T29" s="455" t="s">
        <v>359</v>
      </c>
      <c r="U29" s="455" t="s">
        <v>307</v>
      </c>
      <c r="V29" s="455">
        <v>50000</v>
      </c>
      <c r="W29" s="456">
        <v>69393.697995463634</v>
      </c>
      <c r="X29" s="456">
        <v>0</v>
      </c>
      <c r="Y29" s="417" t="s">
        <v>418</v>
      </c>
      <c r="Z29" s="455" t="s">
        <v>180</v>
      </c>
      <c r="AA29" s="424">
        <v>43720</v>
      </c>
      <c r="AB29" s="424">
        <v>46143</v>
      </c>
      <c r="AC29" s="419" t="s">
        <v>357</v>
      </c>
      <c r="AD29" s="419">
        <v>2</v>
      </c>
    </row>
    <row r="30" spans="2:30" ht="15" customHeight="1">
      <c r="B30" s="691"/>
      <c r="C30" s="416" t="s">
        <v>412</v>
      </c>
      <c r="D30" s="455" t="s">
        <v>1219</v>
      </c>
      <c r="E30" s="455" t="s">
        <v>307</v>
      </c>
      <c r="F30" s="455">
        <v>50000</v>
      </c>
      <c r="G30" s="456">
        <v>68193.070999999996</v>
      </c>
      <c r="H30" s="456">
        <v>0</v>
      </c>
      <c r="I30" s="417" t="s">
        <v>419</v>
      </c>
      <c r="J30" s="455" t="s">
        <v>180</v>
      </c>
      <c r="K30" s="424" t="s">
        <v>1161</v>
      </c>
      <c r="L30" s="424" t="s">
        <v>356</v>
      </c>
      <c r="M30" s="419" t="s">
        <v>357</v>
      </c>
      <c r="N30" s="417">
        <v>2</v>
      </c>
      <c r="P30" s="663"/>
      <c r="Q30" s="663"/>
      <c r="R30" s="691"/>
      <c r="S30" s="416" t="s">
        <v>413</v>
      </c>
      <c r="T30" s="455" t="s">
        <v>359</v>
      </c>
      <c r="U30" s="455" t="s">
        <v>307</v>
      </c>
      <c r="V30" s="455">
        <v>50000</v>
      </c>
      <c r="W30" s="456">
        <v>68193.071990734068</v>
      </c>
      <c r="X30" s="456">
        <v>0</v>
      </c>
      <c r="Y30" s="417" t="s">
        <v>419</v>
      </c>
      <c r="Z30" s="455" t="s">
        <v>180</v>
      </c>
      <c r="AA30" s="424">
        <v>43734</v>
      </c>
      <c r="AB30" s="424">
        <v>46143</v>
      </c>
      <c r="AC30" s="419" t="s">
        <v>357</v>
      </c>
      <c r="AD30" s="419">
        <v>2</v>
      </c>
    </row>
    <row r="31" spans="2:30" ht="15" customHeight="1">
      <c r="B31" s="691"/>
      <c r="C31" s="416" t="s">
        <v>420</v>
      </c>
      <c r="D31" s="455" t="s">
        <v>1219</v>
      </c>
      <c r="E31" s="455" t="s">
        <v>307</v>
      </c>
      <c r="F31" s="455">
        <v>50000</v>
      </c>
      <c r="G31" s="456">
        <v>68215.343999999997</v>
      </c>
      <c r="H31" s="456">
        <v>0</v>
      </c>
      <c r="I31" s="417" t="s">
        <v>422</v>
      </c>
      <c r="J31" s="455" t="s">
        <v>180</v>
      </c>
      <c r="K31" s="424" t="s">
        <v>1161</v>
      </c>
      <c r="L31" s="424" t="s">
        <v>356</v>
      </c>
      <c r="M31" s="419" t="s">
        <v>357</v>
      </c>
      <c r="N31" s="417">
        <v>2</v>
      </c>
      <c r="P31" s="663"/>
      <c r="Q31" s="663"/>
      <c r="R31" s="691"/>
      <c r="S31" s="416" t="s">
        <v>421</v>
      </c>
      <c r="T31" s="455" t="s">
        <v>359</v>
      </c>
      <c r="U31" s="455" t="s">
        <v>307</v>
      </c>
      <c r="V31" s="455">
        <v>50000</v>
      </c>
      <c r="W31" s="456">
        <v>68215.344431169477</v>
      </c>
      <c r="X31" s="456">
        <v>0</v>
      </c>
      <c r="Y31" s="417" t="s">
        <v>422</v>
      </c>
      <c r="Z31" s="455" t="s">
        <v>180</v>
      </c>
      <c r="AA31" s="424">
        <v>43738</v>
      </c>
      <c r="AB31" s="424">
        <v>46143</v>
      </c>
      <c r="AC31" s="419" t="s">
        <v>357</v>
      </c>
      <c r="AD31" s="419">
        <v>2</v>
      </c>
    </row>
    <row r="32" spans="2:30" ht="15" customHeight="1">
      <c r="B32" s="691"/>
      <c r="C32" s="416" t="s">
        <v>1162</v>
      </c>
      <c r="D32" s="455" t="s">
        <v>1219</v>
      </c>
      <c r="E32" s="455" t="s">
        <v>306</v>
      </c>
      <c r="F32" s="455">
        <v>650000</v>
      </c>
      <c r="G32" s="456">
        <v>0</v>
      </c>
      <c r="H32" s="456">
        <v>14957.691000000001</v>
      </c>
      <c r="I32" s="655" t="s">
        <v>1123</v>
      </c>
      <c r="J32" s="455"/>
      <c r="K32" s="424" t="s">
        <v>1154</v>
      </c>
      <c r="L32" s="424" t="s">
        <v>1149</v>
      </c>
      <c r="M32" s="419" t="s">
        <v>357</v>
      </c>
      <c r="N32" s="419">
        <v>2</v>
      </c>
      <c r="P32" s="663"/>
      <c r="Q32" s="663"/>
      <c r="R32" s="691"/>
      <c r="S32" s="416" t="s">
        <v>1122</v>
      </c>
      <c r="T32" s="455" t="s">
        <v>351</v>
      </c>
      <c r="U32" s="455" t="s">
        <v>306</v>
      </c>
      <c r="V32" s="455">
        <v>650000</v>
      </c>
      <c r="W32" s="456">
        <v>0</v>
      </c>
      <c r="X32" s="456">
        <v>14957.691588214993</v>
      </c>
      <c r="Y32" s="655" t="s">
        <v>1123</v>
      </c>
      <c r="Z32" s="455"/>
      <c r="AA32" s="424">
        <v>45939</v>
      </c>
      <c r="AB32" s="424">
        <v>51136</v>
      </c>
      <c r="AC32" s="419" t="s">
        <v>357</v>
      </c>
      <c r="AD32" s="419">
        <v>2</v>
      </c>
    </row>
    <row r="33" spans="2:30" ht="15" customHeight="1">
      <c r="B33" s="691"/>
      <c r="C33" s="416" t="s">
        <v>1163</v>
      </c>
      <c r="D33" s="455" t="s">
        <v>353</v>
      </c>
      <c r="E33" s="455" t="s">
        <v>306</v>
      </c>
      <c r="F33" s="455">
        <v>400000</v>
      </c>
      <c r="G33" s="456">
        <v>0</v>
      </c>
      <c r="H33" s="456">
        <v>6421.8280000000004</v>
      </c>
      <c r="I33" s="417" t="s">
        <v>1100</v>
      </c>
      <c r="J33" s="455" t="s">
        <v>180</v>
      </c>
      <c r="K33" s="424" t="s">
        <v>1150</v>
      </c>
      <c r="L33" s="424" t="s">
        <v>1151</v>
      </c>
      <c r="M33" s="420" t="s">
        <v>349</v>
      </c>
      <c r="N33" s="419">
        <v>2</v>
      </c>
      <c r="P33" s="663"/>
      <c r="Q33" s="663"/>
      <c r="R33" s="691"/>
      <c r="S33" s="416" t="s">
        <v>1099</v>
      </c>
      <c r="T33" s="455" t="s">
        <v>359</v>
      </c>
      <c r="U33" s="455" t="s">
        <v>306</v>
      </c>
      <c r="V33" s="455">
        <v>400000</v>
      </c>
      <c r="W33" s="456">
        <v>0</v>
      </c>
      <c r="X33" s="456">
        <v>6421.8280615717176</v>
      </c>
      <c r="Y33" s="417" t="s">
        <v>1100</v>
      </c>
      <c r="Z33" s="455" t="s">
        <v>180</v>
      </c>
      <c r="AA33" s="424">
        <v>45853</v>
      </c>
      <c r="AB33" s="424">
        <v>48410</v>
      </c>
      <c r="AC33" s="420" t="s">
        <v>349</v>
      </c>
      <c r="AD33" s="419">
        <v>2</v>
      </c>
    </row>
    <row r="34" spans="2:30" ht="15" customHeight="1">
      <c r="B34" s="691"/>
      <c r="C34" s="416" t="s">
        <v>1163</v>
      </c>
      <c r="D34" s="455" t="s">
        <v>360</v>
      </c>
      <c r="E34" s="455" t="s">
        <v>306</v>
      </c>
      <c r="F34" s="455">
        <v>400000</v>
      </c>
      <c r="G34" s="456">
        <v>0</v>
      </c>
      <c r="H34" s="456">
        <v>5967.3180000000002</v>
      </c>
      <c r="I34" s="417" t="s">
        <v>1101</v>
      </c>
      <c r="J34" s="455" t="s">
        <v>180</v>
      </c>
      <c r="K34" s="424" t="s">
        <v>1150</v>
      </c>
      <c r="L34" s="424" t="s">
        <v>1152</v>
      </c>
      <c r="M34" s="420" t="s">
        <v>349</v>
      </c>
      <c r="N34" s="419">
        <v>2</v>
      </c>
      <c r="P34" s="663"/>
      <c r="Q34" s="663"/>
      <c r="R34" s="691"/>
      <c r="S34" s="416" t="s">
        <v>1099</v>
      </c>
      <c r="T34" s="455" t="s">
        <v>364</v>
      </c>
      <c r="U34" s="455" t="s">
        <v>306</v>
      </c>
      <c r="V34" s="455">
        <v>400000</v>
      </c>
      <c r="W34" s="456">
        <v>0</v>
      </c>
      <c r="X34" s="456">
        <v>5967.3189969521763</v>
      </c>
      <c r="Y34" s="417" t="s">
        <v>1101</v>
      </c>
      <c r="Z34" s="455" t="s">
        <v>180</v>
      </c>
      <c r="AA34" s="424">
        <v>45853</v>
      </c>
      <c r="AB34" s="424">
        <v>49505</v>
      </c>
      <c r="AC34" s="420" t="s">
        <v>349</v>
      </c>
      <c r="AD34" s="419">
        <v>2</v>
      </c>
    </row>
    <row r="35" spans="2:30" ht="15" customHeight="1">
      <c r="B35" s="688"/>
      <c r="C35" s="416" t="s">
        <v>423</v>
      </c>
      <c r="D35" s="455" t="s">
        <v>1219</v>
      </c>
      <c r="E35" s="455" t="s">
        <v>180</v>
      </c>
      <c r="F35" s="455">
        <v>142619.02992000003</v>
      </c>
      <c r="G35" s="456">
        <v>-3953.49</v>
      </c>
      <c r="H35" s="456">
        <v>0</v>
      </c>
      <c r="I35" s="417" t="s">
        <v>180</v>
      </c>
      <c r="J35" s="455" t="s">
        <v>180</v>
      </c>
      <c r="K35" s="424" t="s">
        <v>1164</v>
      </c>
      <c r="L35" s="424" t="s">
        <v>438</v>
      </c>
      <c r="M35" s="419" t="s">
        <v>357</v>
      </c>
      <c r="N35" s="417" t="s">
        <v>180</v>
      </c>
      <c r="P35" s="663"/>
      <c r="Q35" s="663"/>
      <c r="R35" s="688"/>
      <c r="S35" s="416" t="s">
        <v>423</v>
      </c>
      <c r="T35" s="455" t="s">
        <v>351</v>
      </c>
      <c r="U35" s="455" t="s">
        <v>180</v>
      </c>
      <c r="V35" s="455">
        <v>142619.02992000003</v>
      </c>
      <c r="W35" s="456">
        <v>-3953.4909452915981</v>
      </c>
      <c r="X35" s="456">
        <v>0</v>
      </c>
      <c r="Y35" s="417" t="s">
        <v>180</v>
      </c>
      <c r="Z35" s="455" t="s">
        <v>180</v>
      </c>
      <c r="AA35" s="424" t="s">
        <v>424</v>
      </c>
      <c r="AB35" s="424">
        <v>46315</v>
      </c>
      <c r="AC35" s="419" t="s">
        <v>357</v>
      </c>
      <c r="AD35" s="455" t="s">
        <v>180</v>
      </c>
    </row>
    <row r="36" spans="2:30" ht="15" customHeight="1">
      <c r="B36" s="687" t="s">
        <v>95</v>
      </c>
      <c r="C36" s="414" t="s">
        <v>425</v>
      </c>
      <c r="D36" s="455" t="s">
        <v>1219</v>
      </c>
      <c r="E36" s="457" t="s">
        <v>307</v>
      </c>
      <c r="F36" s="457">
        <v>224000</v>
      </c>
      <c r="G36" s="456">
        <v>230604.568</v>
      </c>
      <c r="H36" s="456">
        <v>4929.3509999999997</v>
      </c>
      <c r="I36" s="417" t="s">
        <v>1102</v>
      </c>
      <c r="J36" s="455" t="s">
        <v>180</v>
      </c>
      <c r="K36" s="424" t="s">
        <v>1165</v>
      </c>
      <c r="L36" s="424" t="s">
        <v>426</v>
      </c>
      <c r="M36" s="420" t="s">
        <v>363</v>
      </c>
      <c r="N36" s="417">
        <v>2</v>
      </c>
      <c r="P36" s="663"/>
      <c r="Q36" s="663"/>
      <c r="R36" s="687" t="s">
        <v>95</v>
      </c>
      <c r="S36" s="416" t="s">
        <v>427</v>
      </c>
      <c r="T36" s="455" t="s">
        <v>351</v>
      </c>
      <c r="U36" s="457" t="s">
        <v>307</v>
      </c>
      <c r="V36" s="457">
        <v>224000</v>
      </c>
      <c r="W36" s="456">
        <v>230604.56853095524</v>
      </c>
      <c r="X36" s="456">
        <v>4929.3510882450291</v>
      </c>
      <c r="Y36" s="417" t="s">
        <v>1102</v>
      </c>
      <c r="Z36" s="455" t="s">
        <v>180</v>
      </c>
      <c r="AA36" s="424">
        <v>43506</v>
      </c>
      <c r="AB36" s="424">
        <v>48761</v>
      </c>
      <c r="AC36" s="420" t="s">
        <v>365</v>
      </c>
      <c r="AD36" s="418">
        <v>2</v>
      </c>
    </row>
    <row r="37" spans="2:30" ht="15" customHeight="1">
      <c r="B37" s="688"/>
      <c r="C37" s="414" t="s">
        <v>428</v>
      </c>
      <c r="D37" s="455" t="s">
        <v>1219</v>
      </c>
      <c r="E37" s="457" t="s">
        <v>307</v>
      </c>
      <c r="F37" s="457">
        <v>575000</v>
      </c>
      <c r="G37" s="456">
        <v>862971.55099999998</v>
      </c>
      <c r="H37" s="456">
        <v>1825.7260000000001</v>
      </c>
      <c r="I37" s="417" t="s">
        <v>1103</v>
      </c>
      <c r="J37" s="455" t="s">
        <v>180</v>
      </c>
      <c r="K37" s="424" t="s">
        <v>1166</v>
      </c>
      <c r="L37" s="424" t="s">
        <v>372</v>
      </c>
      <c r="M37" s="419" t="s">
        <v>349</v>
      </c>
      <c r="N37" s="417">
        <v>2</v>
      </c>
      <c r="P37" s="663"/>
      <c r="Q37" s="663"/>
      <c r="R37" s="688"/>
      <c r="S37" s="416" t="s">
        <v>429</v>
      </c>
      <c r="T37" s="455" t="s">
        <v>351</v>
      </c>
      <c r="U37" s="457" t="s">
        <v>307</v>
      </c>
      <c r="V37" s="457">
        <v>575000</v>
      </c>
      <c r="W37" s="456">
        <v>862971.55134686269</v>
      </c>
      <c r="X37" s="456">
        <v>1825.7266869330499</v>
      </c>
      <c r="Y37" s="417" t="s">
        <v>1103</v>
      </c>
      <c r="Z37" s="455" t="s">
        <v>180</v>
      </c>
      <c r="AA37" s="424">
        <v>43819</v>
      </c>
      <c r="AB37" s="424">
        <v>52932</v>
      </c>
      <c r="AC37" s="420" t="s">
        <v>349</v>
      </c>
      <c r="AD37" s="418">
        <v>2</v>
      </c>
    </row>
    <row r="38" spans="2:30" ht="15" customHeight="1">
      <c r="B38" s="416" t="s">
        <v>154</v>
      </c>
      <c r="C38" s="414" t="s">
        <v>430</v>
      </c>
      <c r="D38" s="455" t="s">
        <v>1219</v>
      </c>
      <c r="E38" s="457" t="s">
        <v>307</v>
      </c>
      <c r="F38" s="457">
        <v>62750</v>
      </c>
      <c r="G38" s="456">
        <v>41652.103000000003</v>
      </c>
      <c r="H38" s="456">
        <v>1692.896</v>
      </c>
      <c r="I38" s="417" t="s">
        <v>1104</v>
      </c>
      <c r="J38" s="455" t="s">
        <v>180</v>
      </c>
      <c r="K38" s="424" t="s">
        <v>1220</v>
      </c>
      <c r="L38" s="424" t="s">
        <v>431</v>
      </c>
      <c r="M38" s="419" t="s">
        <v>458</v>
      </c>
      <c r="N38" s="417">
        <v>12</v>
      </c>
      <c r="P38" s="663"/>
      <c r="Q38" s="663"/>
      <c r="R38" s="416" t="s">
        <v>433</v>
      </c>
      <c r="S38" s="416" t="s">
        <v>434</v>
      </c>
      <c r="T38" s="455" t="s">
        <v>351</v>
      </c>
      <c r="U38" s="457" t="s">
        <v>307</v>
      </c>
      <c r="V38" s="457">
        <v>62750</v>
      </c>
      <c r="W38" s="456">
        <v>41652.103605361466</v>
      </c>
      <c r="X38" s="456">
        <v>1692.8963946385354</v>
      </c>
      <c r="Y38" s="417" t="s">
        <v>1104</v>
      </c>
      <c r="Z38" s="455" t="s">
        <v>180</v>
      </c>
      <c r="AA38" s="424">
        <v>43405</v>
      </c>
      <c r="AB38" s="424">
        <v>50526</v>
      </c>
      <c r="AC38" s="420" t="s">
        <v>432</v>
      </c>
      <c r="AD38" s="418">
        <v>12</v>
      </c>
    </row>
    <row r="39" spans="2:30" ht="15" customHeight="1">
      <c r="B39" s="687" t="s">
        <v>283</v>
      </c>
      <c r="C39" s="414" t="s">
        <v>382</v>
      </c>
      <c r="D39" s="455" t="s">
        <v>1219</v>
      </c>
      <c r="E39" s="455" t="s">
        <v>306</v>
      </c>
      <c r="F39" s="455">
        <v>310000</v>
      </c>
      <c r="G39" s="455">
        <v>154619.60699999999</v>
      </c>
      <c r="H39" s="455">
        <v>1534.941</v>
      </c>
      <c r="I39" s="417" t="s">
        <v>439</v>
      </c>
      <c r="J39" s="455" t="s">
        <v>180</v>
      </c>
      <c r="K39" s="424" t="s">
        <v>1167</v>
      </c>
      <c r="L39" s="424" t="s">
        <v>447</v>
      </c>
      <c r="M39" s="419" t="s">
        <v>380</v>
      </c>
      <c r="N39" s="417">
        <v>12</v>
      </c>
      <c r="P39" s="663"/>
      <c r="Q39" s="663"/>
      <c r="R39" s="692" t="s">
        <v>283</v>
      </c>
      <c r="S39" s="414" t="s">
        <v>384</v>
      </c>
      <c r="T39" s="455" t="s">
        <v>351</v>
      </c>
      <c r="U39" s="455" t="s">
        <v>306</v>
      </c>
      <c r="V39" s="455">
        <v>310000</v>
      </c>
      <c r="W39" s="455">
        <v>154619.60722908366</v>
      </c>
      <c r="X39" s="455">
        <v>1534.9415656026065</v>
      </c>
      <c r="Y39" s="417" t="s">
        <v>439</v>
      </c>
      <c r="Z39" s="455" t="s">
        <v>180</v>
      </c>
      <c r="AA39" s="424">
        <v>45266</v>
      </c>
      <c r="AB39" s="424">
        <v>47088</v>
      </c>
      <c r="AC39" s="419" t="s">
        <v>381</v>
      </c>
      <c r="AD39" s="419">
        <v>12</v>
      </c>
    </row>
    <row r="40" spans="2:30" ht="15" customHeight="1">
      <c r="B40" s="691"/>
      <c r="C40" s="414" t="s">
        <v>386</v>
      </c>
      <c r="D40" s="455" t="s">
        <v>1219</v>
      </c>
      <c r="E40" s="455" t="s">
        <v>306</v>
      </c>
      <c r="F40" s="455">
        <v>255000</v>
      </c>
      <c r="G40" s="455">
        <v>127075.68700000001</v>
      </c>
      <c r="H40" s="455">
        <v>6120.7749999999996</v>
      </c>
      <c r="I40" s="417" t="s">
        <v>441</v>
      </c>
      <c r="J40" s="455" t="s">
        <v>180</v>
      </c>
      <c r="K40" s="424" t="s">
        <v>1146</v>
      </c>
      <c r="L40" s="424" t="s">
        <v>1168</v>
      </c>
      <c r="M40" s="419" t="s">
        <v>436</v>
      </c>
      <c r="N40" s="417">
        <v>1</v>
      </c>
      <c r="P40" s="663"/>
      <c r="Q40" s="663"/>
      <c r="R40" s="693"/>
      <c r="S40" s="414" t="s">
        <v>440</v>
      </c>
      <c r="T40" s="455" t="s">
        <v>351</v>
      </c>
      <c r="U40" s="455" t="s">
        <v>306</v>
      </c>
      <c r="V40" s="455">
        <v>255000</v>
      </c>
      <c r="W40" s="455">
        <v>127075.68750392045</v>
      </c>
      <c r="X40" s="455">
        <v>6120.7752732496747</v>
      </c>
      <c r="Y40" s="417" t="s">
        <v>441</v>
      </c>
      <c r="Z40" s="455" t="s">
        <v>180</v>
      </c>
      <c r="AA40" s="424">
        <v>45541</v>
      </c>
      <c r="AB40" s="424">
        <v>47362</v>
      </c>
      <c r="AC40" s="419" t="s">
        <v>437</v>
      </c>
      <c r="AD40" s="419">
        <v>1</v>
      </c>
    </row>
    <row r="41" spans="2:30" ht="15" customHeight="1">
      <c r="B41" s="691"/>
      <c r="C41" s="692" t="s">
        <v>442</v>
      </c>
      <c r="D41" s="455" t="s">
        <v>353</v>
      </c>
      <c r="E41" s="455" t="s">
        <v>306</v>
      </c>
      <c r="F41" s="455">
        <v>87000</v>
      </c>
      <c r="G41" s="455">
        <v>43376.642999999996</v>
      </c>
      <c r="H41" s="455">
        <v>251.91900000000001</v>
      </c>
      <c r="I41" s="417" t="s">
        <v>445</v>
      </c>
      <c r="J41" s="455" t="s">
        <v>180</v>
      </c>
      <c r="K41" s="424" t="s">
        <v>1169</v>
      </c>
      <c r="L41" s="424" t="s">
        <v>443</v>
      </c>
      <c r="M41" s="419" t="s">
        <v>380</v>
      </c>
      <c r="N41" s="417">
        <v>2</v>
      </c>
      <c r="P41" s="663"/>
      <c r="Q41" s="663"/>
      <c r="R41" s="693"/>
      <c r="S41" s="692" t="s">
        <v>444</v>
      </c>
      <c r="T41" s="455" t="s">
        <v>359</v>
      </c>
      <c r="U41" s="455" t="s">
        <v>306</v>
      </c>
      <c r="V41" s="455">
        <v>87000</v>
      </c>
      <c r="W41" s="455">
        <v>43376.643951348015</v>
      </c>
      <c r="X41" s="455">
        <v>251.91909841348652</v>
      </c>
      <c r="Y41" s="417" t="s">
        <v>445</v>
      </c>
      <c r="Z41" s="455" t="s">
        <v>180</v>
      </c>
      <c r="AA41" s="424">
        <v>45824</v>
      </c>
      <c r="AB41" s="424">
        <v>47635</v>
      </c>
      <c r="AC41" s="419" t="s">
        <v>381</v>
      </c>
      <c r="AD41" s="419">
        <v>2</v>
      </c>
    </row>
    <row r="42" spans="2:30" ht="15" customHeight="1">
      <c r="B42" s="691"/>
      <c r="C42" s="694"/>
      <c r="D42" s="455" t="s">
        <v>360</v>
      </c>
      <c r="E42" s="455" t="s">
        <v>307</v>
      </c>
      <c r="F42" s="455">
        <v>87000</v>
      </c>
      <c r="G42" s="455">
        <v>123018.56</v>
      </c>
      <c r="H42" s="455">
        <v>1955.47</v>
      </c>
      <c r="I42" s="417" t="s">
        <v>1106</v>
      </c>
      <c r="J42" s="455" t="s">
        <v>180</v>
      </c>
      <c r="K42" s="424" t="s">
        <v>1169</v>
      </c>
      <c r="L42" s="457" t="s">
        <v>443</v>
      </c>
      <c r="M42" s="419" t="s">
        <v>436</v>
      </c>
      <c r="N42" s="417">
        <v>2</v>
      </c>
      <c r="P42" s="663"/>
      <c r="Q42" s="663"/>
      <c r="R42" s="693"/>
      <c r="S42" s="694"/>
      <c r="T42" s="455" t="s">
        <v>364</v>
      </c>
      <c r="U42" s="455" t="s">
        <v>307</v>
      </c>
      <c r="V42" s="455">
        <v>87000</v>
      </c>
      <c r="W42" s="455">
        <v>123018.56052995648</v>
      </c>
      <c r="X42" s="455">
        <v>1955.4703856333783</v>
      </c>
      <c r="Y42" s="417" t="s">
        <v>1106</v>
      </c>
      <c r="Z42" s="455" t="s">
        <v>180</v>
      </c>
      <c r="AA42" s="424">
        <v>45824</v>
      </c>
      <c r="AB42" s="424">
        <v>47635</v>
      </c>
      <c r="AC42" s="419" t="s">
        <v>437</v>
      </c>
      <c r="AD42" s="419">
        <v>2</v>
      </c>
    </row>
    <row r="43" spans="2:30" ht="15" customHeight="1">
      <c r="B43" s="688"/>
      <c r="C43" s="649" t="s">
        <v>1124</v>
      </c>
      <c r="D43" s="455" t="s">
        <v>1219</v>
      </c>
      <c r="E43" s="455" t="s">
        <v>306</v>
      </c>
      <c r="F43" s="455">
        <v>150000</v>
      </c>
      <c r="G43" s="455">
        <v>74790.813999999998</v>
      </c>
      <c r="H43" s="455">
        <v>1553.704</v>
      </c>
      <c r="I43" s="417" t="s">
        <v>1125</v>
      </c>
      <c r="J43" s="455" t="s">
        <v>180</v>
      </c>
      <c r="K43" s="424" t="s">
        <v>1170</v>
      </c>
      <c r="L43" s="424" t="s">
        <v>1171</v>
      </c>
      <c r="M43" s="419" t="s">
        <v>436</v>
      </c>
      <c r="N43" s="419">
        <v>2</v>
      </c>
      <c r="P43" s="663"/>
      <c r="Q43" s="663"/>
      <c r="R43" s="694"/>
      <c r="S43" s="649" t="s">
        <v>1124</v>
      </c>
      <c r="T43" s="455" t="s">
        <v>351</v>
      </c>
      <c r="U43" s="455" t="s">
        <v>306</v>
      </c>
      <c r="V43" s="455">
        <v>150000</v>
      </c>
      <c r="W43" s="455">
        <v>74790.814304300817</v>
      </c>
      <c r="X43" s="455">
        <v>1553.704070322357</v>
      </c>
      <c r="Y43" s="417" t="s">
        <v>1125</v>
      </c>
      <c r="Z43" s="455" t="s">
        <v>180</v>
      </c>
      <c r="AA43" s="424">
        <v>45962</v>
      </c>
      <c r="AB43" s="424">
        <v>47604</v>
      </c>
      <c r="AC43" s="419" t="s">
        <v>437</v>
      </c>
      <c r="AD43" s="419">
        <v>2</v>
      </c>
    </row>
    <row r="44" spans="2:30" ht="15" customHeight="1">
      <c r="B44" s="687" t="s">
        <v>289</v>
      </c>
      <c r="C44" s="414" t="s">
        <v>1172</v>
      </c>
      <c r="D44" s="455" t="s">
        <v>1219</v>
      </c>
      <c r="E44" s="455" t="s">
        <v>306</v>
      </c>
      <c r="F44" s="455">
        <v>83000</v>
      </c>
      <c r="G44" s="455">
        <v>61622.951999999997</v>
      </c>
      <c r="H44" s="455">
        <v>358.18400000000003</v>
      </c>
      <c r="I44" s="417" t="s">
        <v>445</v>
      </c>
      <c r="J44" s="455" t="s">
        <v>180</v>
      </c>
      <c r="K44" s="424" t="s">
        <v>1169</v>
      </c>
      <c r="L44" s="424" t="s">
        <v>443</v>
      </c>
      <c r="M44" s="419" t="s">
        <v>436</v>
      </c>
      <c r="N44" s="417">
        <v>2</v>
      </c>
      <c r="P44" s="663"/>
      <c r="Q44" s="663"/>
      <c r="R44" s="687" t="s">
        <v>289</v>
      </c>
      <c r="S44" s="414" t="s">
        <v>446</v>
      </c>
      <c r="T44" s="455" t="s">
        <v>351</v>
      </c>
      <c r="U44" s="455" t="s">
        <v>306</v>
      </c>
      <c r="V44" s="455">
        <v>83000</v>
      </c>
      <c r="W44" s="455">
        <v>61622.952633394962</v>
      </c>
      <c r="X44" s="455">
        <v>358.18461836475859</v>
      </c>
      <c r="Y44" s="417" t="s">
        <v>445</v>
      </c>
      <c r="Z44" s="455" t="s">
        <v>180</v>
      </c>
      <c r="AA44" s="424">
        <v>45824</v>
      </c>
      <c r="AB44" s="424">
        <v>47635</v>
      </c>
      <c r="AC44" s="419" t="s">
        <v>437</v>
      </c>
      <c r="AD44" s="419">
        <v>2</v>
      </c>
    </row>
    <row r="45" spans="2:30" ht="15" customHeight="1">
      <c r="B45" s="688"/>
      <c r="C45" s="414" t="s">
        <v>347</v>
      </c>
      <c r="D45" s="455" t="s">
        <v>1219</v>
      </c>
      <c r="E45" s="455" t="s">
        <v>306</v>
      </c>
      <c r="F45" s="455">
        <v>45000</v>
      </c>
      <c r="G45" s="455">
        <v>33389.902000000002</v>
      </c>
      <c r="H45" s="455">
        <v>690.77300000000002</v>
      </c>
      <c r="I45" s="417" t="s">
        <v>1126</v>
      </c>
      <c r="J45" s="455" t="s">
        <v>180</v>
      </c>
      <c r="K45" s="424" t="s">
        <v>1170</v>
      </c>
      <c r="L45" s="424" t="s">
        <v>1173</v>
      </c>
      <c r="M45" s="419" t="s">
        <v>452</v>
      </c>
      <c r="N45" s="419">
        <v>2</v>
      </c>
      <c r="P45" s="663"/>
      <c r="Q45" s="663"/>
      <c r="R45" s="688"/>
      <c r="S45" s="414" t="s">
        <v>350</v>
      </c>
      <c r="T45" s="455" t="s">
        <v>351</v>
      </c>
      <c r="U45" s="455" t="s">
        <v>306</v>
      </c>
      <c r="V45" s="455">
        <v>45000</v>
      </c>
      <c r="W45" s="455">
        <v>33389.902969868039</v>
      </c>
      <c r="X45" s="455">
        <v>690.77337990616149</v>
      </c>
      <c r="Y45" s="417" t="s">
        <v>1126</v>
      </c>
      <c r="Z45" s="455" t="s">
        <v>180</v>
      </c>
      <c r="AA45" s="424">
        <v>45962</v>
      </c>
      <c r="AB45" s="424">
        <v>47788</v>
      </c>
      <c r="AC45" s="419" t="s">
        <v>454</v>
      </c>
      <c r="AD45" s="419">
        <v>2</v>
      </c>
    </row>
    <row r="46" spans="2:30" ht="15" customHeight="1">
      <c r="B46" s="416" t="s">
        <v>298</v>
      </c>
      <c r="C46" s="414" t="s">
        <v>428</v>
      </c>
      <c r="D46" s="455" t="s">
        <v>1219</v>
      </c>
      <c r="E46" s="457" t="s">
        <v>307</v>
      </c>
      <c r="F46" s="455">
        <v>50000</v>
      </c>
      <c r="G46" s="455">
        <v>116821.518</v>
      </c>
      <c r="H46" s="455">
        <v>53632.072</v>
      </c>
      <c r="I46" s="418" t="s">
        <v>448</v>
      </c>
      <c r="J46" s="455" t="s">
        <v>180</v>
      </c>
      <c r="K46" s="424" t="s">
        <v>1169</v>
      </c>
      <c r="L46" s="424" t="s">
        <v>447</v>
      </c>
      <c r="M46" s="420" t="s">
        <v>363</v>
      </c>
      <c r="N46" s="417">
        <v>2</v>
      </c>
      <c r="P46" s="663"/>
      <c r="Q46" s="663"/>
      <c r="R46" s="416" t="s">
        <v>298</v>
      </c>
      <c r="S46" s="414" t="s">
        <v>429</v>
      </c>
      <c r="T46" s="455" t="s">
        <v>351</v>
      </c>
      <c r="U46" s="457" t="s">
        <v>307</v>
      </c>
      <c r="V46" s="455">
        <v>50000</v>
      </c>
      <c r="W46" s="455">
        <v>116821.51801247735</v>
      </c>
      <c r="X46" s="455">
        <v>53632.072880000305</v>
      </c>
      <c r="Y46" s="418" t="s">
        <v>448</v>
      </c>
      <c r="Z46" s="455" t="s">
        <v>180</v>
      </c>
      <c r="AA46" s="424">
        <v>43449</v>
      </c>
      <c r="AB46" s="424">
        <v>47088</v>
      </c>
      <c r="AC46" s="418" t="s">
        <v>365</v>
      </c>
      <c r="AD46" s="419">
        <v>2</v>
      </c>
    </row>
    <row r="47" spans="2:30" ht="15" customHeight="1">
      <c r="B47" s="692" t="s">
        <v>285</v>
      </c>
      <c r="C47" s="414" t="s">
        <v>371</v>
      </c>
      <c r="D47" s="455" t="s">
        <v>1219</v>
      </c>
      <c r="E47" s="455" t="s">
        <v>306</v>
      </c>
      <c r="F47" s="455">
        <v>194579.96687999999</v>
      </c>
      <c r="G47" s="455">
        <v>34655.68</v>
      </c>
      <c r="H47" s="455">
        <v>327.80399999999997</v>
      </c>
      <c r="I47" s="417" t="s">
        <v>441</v>
      </c>
      <c r="J47" s="455" t="s">
        <v>180</v>
      </c>
      <c r="K47" s="424" t="s">
        <v>1146</v>
      </c>
      <c r="L47" s="424" t="s">
        <v>1168</v>
      </c>
      <c r="M47" s="419" t="s">
        <v>449</v>
      </c>
      <c r="N47" s="417">
        <v>4</v>
      </c>
      <c r="P47" s="663"/>
      <c r="Q47" s="663"/>
      <c r="R47" s="692" t="s">
        <v>285</v>
      </c>
      <c r="S47" s="414" t="s">
        <v>450</v>
      </c>
      <c r="T47" s="455" t="s">
        <v>351</v>
      </c>
      <c r="U47" s="455" t="s">
        <v>306</v>
      </c>
      <c r="V47" s="455">
        <v>194579.96687999999</v>
      </c>
      <c r="W47" s="455">
        <v>34655.680155034635</v>
      </c>
      <c r="X47" s="455">
        <v>327.80456481027772</v>
      </c>
      <c r="Y47" s="417" t="s">
        <v>441</v>
      </c>
      <c r="Z47" s="455" t="s">
        <v>180</v>
      </c>
      <c r="AA47" s="424">
        <v>45541</v>
      </c>
      <c r="AB47" s="424">
        <v>47362</v>
      </c>
      <c r="AC47" s="419" t="s">
        <v>451</v>
      </c>
      <c r="AD47" s="419">
        <v>4</v>
      </c>
    </row>
    <row r="48" spans="2:30" ht="15" customHeight="1">
      <c r="B48" s="693"/>
      <c r="C48" s="414" t="s">
        <v>435</v>
      </c>
      <c r="D48" s="455" t="s">
        <v>1219</v>
      </c>
      <c r="E48" s="455" t="s">
        <v>306</v>
      </c>
      <c r="F48" s="455">
        <v>50000</v>
      </c>
      <c r="G48" s="455">
        <v>9508.8770000000004</v>
      </c>
      <c r="H48" s="455">
        <v>55.304000000000002</v>
      </c>
      <c r="I48" s="417" t="s">
        <v>445</v>
      </c>
      <c r="J48" s="455" t="s">
        <v>180</v>
      </c>
      <c r="K48" s="424" t="s">
        <v>1169</v>
      </c>
      <c r="L48" s="424" t="s">
        <v>443</v>
      </c>
      <c r="M48" s="419" t="s">
        <v>452</v>
      </c>
      <c r="N48" s="417">
        <v>2</v>
      </c>
      <c r="P48" s="663"/>
      <c r="Q48" s="663"/>
      <c r="R48" s="693"/>
      <c r="S48" s="414" t="s">
        <v>453</v>
      </c>
      <c r="T48" s="455" t="s">
        <v>351</v>
      </c>
      <c r="U48" s="455" t="s">
        <v>306</v>
      </c>
      <c r="V48" s="455">
        <v>50000</v>
      </c>
      <c r="W48" s="455">
        <v>9508.8773590012697</v>
      </c>
      <c r="X48" s="455">
        <v>55.304999907235512</v>
      </c>
      <c r="Y48" s="417" t="s">
        <v>445</v>
      </c>
      <c r="Z48" s="455" t="s">
        <v>180</v>
      </c>
      <c r="AA48" s="424">
        <v>45824</v>
      </c>
      <c r="AB48" s="424">
        <v>47635</v>
      </c>
      <c r="AC48" s="419" t="s">
        <v>454</v>
      </c>
      <c r="AD48" s="419">
        <v>2</v>
      </c>
    </row>
    <row r="49" spans="2:30" ht="15" customHeight="1">
      <c r="B49" s="694"/>
      <c r="C49" s="414" t="s">
        <v>1127</v>
      </c>
      <c r="D49" s="455" t="s">
        <v>1219</v>
      </c>
      <c r="E49" s="455" t="s">
        <v>306</v>
      </c>
      <c r="F49" s="455">
        <v>60000</v>
      </c>
      <c r="G49" s="455">
        <v>11417.029</v>
      </c>
      <c r="H49" s="455">
        <v>237.4</v>
      </c>
      <c r="I49" s="417" t="s">
        <v>1125</v>
      </c>
      <c r="J49" s="455" t="s">
        <v>180</v>
      </c>
      <c r="K49" s="424" t="s">
        <v>1170</v>
      </c>
      <c r="L49" s="424" t="s">
        <v>1171</v>
      </c>
      <c r="M49" s="419" t="s">
        <v>1128</v>
      </c>
      <c r="N49" s="419">
        <v>2</v>
      </c>
      <c r="P49" s="663"/>
      <c r="Q49" s="663"/>
      <c r="R49" s="694"/>
      <c r="S49" s="414" t="s">
        <v>1127</v>
      </c>
      <c r="T49" s="455" t="s">
        <v>351</v>
      </c>
      <c r="U49" s="455" t="s">
        <v>306</v>
      </c>
      <c r="V49" s="455">
        <v>60000</v>
      </c>
      <c r="W49" s="455">
        <v>11417.029119733912</v>
      </c>
      <c r="X49" s="455">
        <v>237.40006825196565</v>
      </c>
      <c r="Y49" s="417" t="s">
        <v>1125</v>
      </c>
      <c r="Z49" s="455" t="s">
        <v>180</v>
      </c>
      <c r="AA49" s="424">
        <v>45962</v>
      </c>
      <c r="AB49" s="424">
        <v>47604</v>
      </c>
      <c r="AC49" s="419" t="s">
        <v>1128</v>
      </c>
      <c r="AD49" s="419">
        <v>2</v>
      </c>
    </row>
    <row r="50" spans="2:30" ht="15" customHeight="1">
      <c r="B50" s="687" t="s">
        <v>284</v>
      </c>
      <c r="C50" s="414" t="s">
        <v>352</v>
      </c>
      <c r="D50" s="455" t="s">
        <v>1219</v>
      </c>
      <c r="E50" s="457" t="s">
        <v>306</v>
      </c>
      <c r="F50" s="455">
        <v>30000</v>
      </c>
      <c r="G50" s="455">
        <v>24922.482</v>
      </c>
      <c r="H50" s="455">
        <v>247.60300000000001</v>
      </c>
      <c r="I50" s="417" t="s">
        <v>439</v>
      </c>
      <c r="J50" s="455" t="s">
        <v>180</v>
      </c>
      <c r="K50" s="424" t="s">
        <v>1135</v>
      </c>
      <c r="L50" s="424" t="s">
        <v>447</v>
      </c>
      <c r="M50" s="419" t="s">
        <v>380</v>
      </c>
      <c r="N50" s="417">
        <v>12</v>
      </c>
      <c r="P50" s="663"/>
      <c r="Q50" s="663"/>
      <c r="R50" s="687" t="s">
        <v>284</v>
      </c>
      <c r="S50" s="414" t="s">
        <v>358</v>
      </c>
      <c r="T50" s="455" t="s">
        <v>351</v>
      </c>
      <c r="U50" s="457" t="s">
        <v>306</v>
      </c>
      <c r="V50" s="455">
        <v>30000</v>
      </c>
      <c r="W50" s="455">
        <v>24922.482223294544</v>
      </c>
      <c r="X50" s="455">
        <v>247.60375219956364</v>
      </c>
      <c r="Y50" s="417" t="s">
        <v>439</v>
      </c>
      <c r="Z50" s="455" t="s">
        <v>180</v>
      </c>
      <c r="AA50" s="424">
        <v>45266</v>
      </c>
      <c r="AB50" s="424">
        <v>47088</v>
      </c>
      <c r="AC50" s="419" t="s">
        <v>381</v>
      </c>
      <c r="AD50" s="419">
        <v>12</v>
      </c>
    </row>
    <row r="51" spans="2:30" ht="15" customHeight="1">
      <c r="B51" s="691"/>
      <c r="C51" s="414" t="s">
        <v>455</v>
      </c>
      <c r="D51" s="455" t="s">
        <v>1219</v>
      </c>
      <c r="E51" s="457" t="s">
        <v>306</v>
      </c>
      <c r="F51" s="455">
        <v>50000</v>
      </c>
      <c r="G51" s="455">
        <v>23387.999</v>
      </c>
      <c r="H51" s="455">
        <v>1041.8209999999999</v>
      </c>
      <c r="I51" s="417" t="s">
        <v>441</v>
      </c>
      <c r="J51" s="455" t="s">
        <v>180</v>
      </c>
      <c r="K51" s="424" t="s">
        <v>1167</v>
      </c>
      <c r="L51" s="424" t="s">
        <v>1168</v>
      </c>
      <c r="M51" s="419" t="s">
        <v>436</v>
      </c>
      <c r="N51" s="417">
        <v>2</v>
      </c>
      <c r="P51" s="663"/>
      <c r="Q51" s="663"/>
      <c r="R51" s="691"/>
      <c r="S51" s="414" t="s">
        <v>369</v>
      </c>
      <c r="T51" s="455" t="s">
        <v>351</v>
      </c>
      <c r="U51" s="457" t="s">
        <v>306</v>
      </c>
      <c r="V51" s="455">
        <v>50000</v>
      </c>
      <c r="W51" s="455">
        <v>23387.999162626089</v>
      </c>
      <c r="X51" s="455">
        <v>1041.8213331655843</v>
      </c>
      <c r="Y51" s="417" t="s">
        <v>441</v>
      </c>
      <c r="Z51" s="455" t="s">
        <v>180</v>
      </c>
      <c r="AA51" s="424">
        <v>45550</v>
      </c>
      <c r="AB51" s="424">
        <v>47362</v>
      </c>
      <c r="AC51" s="419" t="s">
        <v>437</v>
      </c>
      <c r="AD51" s="419">
        <v>2</v>
      </c>
    </row>
    <row r="52" spans="2:30" ht="15" customHeight="1">
      <c r="B52" s="688"/>
      <c r="C52" s="414" t="s">
        <v>371</v>
      </c>
      <c r="D52" s="455" t="s">
        <v>1219</v>
      </c>
      <c r="E52" s="455" t="s">
        <v>306</v>
      </c>
      <c r="F52" s="455">
        <v>30000</v>
      </c>
      <c r="G52" s="455">
        <v>14921.207</v>
      </c>
      <c r="H52" s="455">
        <v>310.78100000000001</v>
      </c>
      <c r="I52" s="417" t="s">
        <v>1125</v>
      </c>
      <c r="J52" s="455" t="s">
        <v>180</v>
      </c>
      <c r="K52" s="424" t="s">
        <v>1170</v>
      </c>
      <c r="L52" s="424" t="s">
        <v>1173</v>
      </c>
      <c r="M52" s="419" t="s">
        <v>436</v>
      </c>
      <c r="N52" s="419">
        <v>2</v>
      </c>
      <c r="P52" s="663"/>
      <c r="Q52" s="663"/>
      <c r="R52" s="688"/>
      <c r="S52" s="414" t="s">
        <v>373</v>
      </c>
      <c r="T52" s="455" t="s">
        <v>351</v>
      </c>
      <c r="U52" s="455" t="s">
        <v>306</v>
      </c>
      <c r="V52" s="455">
        <v>30000</v>
      </c>
      <c r="W52" s="455">
        <v>14921.207228498206</v>
      </c>
      <c r="X52" s="455">
        <v>310.78163280084789</v>
      </c>
      <c r="Y52" s="417" t="s">
        <v>1125</v>
      </c>
      <c r="Z52" s="455" t="s">
        <v>180</v>
      </c>
      <c r="AA52" s="424">
        <v>45962</v>
      </c>
      <c r="AB52" s="424">
        <v>47788</v>
      </c>
      <c r="AC52" s="419" t="s">
        <v>437</v>
      </c>
      <c r="AD52" s="419">
        <v>2</v>
      </c>
    </row>
    <row r="53" spans="2:30" ht="15" customHeight="1">
      <c r="B53" s="687" t="s">
        <v>286</v>
      </c>
      <c r="C53" s="414" t="s">
        <v>352</v>
      </c>
      <c r="D53" s="455" t="s">
        <v>1219</v>
      </c>
      <c r="E53" s="457" t="s">
        <v>306</v>
      </c>
      <c r="F53" s="455">
        <v>35000</v>
      </c>
      <c r="G53" s="455">
        <v>48809.875999999997</v>
      </c>
      <c r="H53" s="455">
        <v>2352.395</v>
      </c>
      <c r="I53" s="417" t="s">
        <v>441</v>
      </c>
      <c r="J53" s="455" t="s">
        <v>180</v>
      </c>
      <c r="K53" s="424" t="s">
        <v>1135</v>
      </c>
      <c r="L53" s="424" t="s">
        <v>1168</v>
      </c>
      <c r="M53" s="419" t="s">
        <v>436</v>
      </c>
      <c r="N53" s="417">
        <v>2</v>
      </c>
      <c r="P53" s="663"/>
      <c r="Q53" s="663"/>
      <c r="R53" s="687" t="s">
        <v>286</v>
      </c>
      <c r="S53" s="414" t="s">
        <v>358</v>
      </c>
      <c r="T53" s="455" t="s">
        <v>351</v>
      </c>
      <c r="U53" s="457" t="s">
        <v>306</v>
      </c>
      <c r="V53" s="455">
        <v>35000</v>
      </c>
      <c r="W53" s="455">
        <v>48809.876245470041</v>
      </c>
      <c r="X53" s="455">
        <v>2352.3956094552163</v>
      </c>
      <c r="Y53" s="417" t="s">
        <v>441</v>
      </c>
      <c r="Z53" s="455" t="s">
        <v>180</v>
      </c>
      <c r="AA53" s="424">
        <v>45541</v>
      </c>
      <c r="AB53" s="424">
        <v>47362</v>
      </c>
      <c r="AC53" s="419" t="s">
        <v>437</v>
      </c>
      <c r="AD53" s="419">
        <v>2</v>
      </c>
    </row>
    <row r="54" spans="2:30" ht="15" customHeight="1">
      <c r="B54" s="688"/>
      <c r="C54" s="414" t="s">
        <v>369</v>
      </c>
      <c r="D54" s="455" t="s">
        <v>1219</v>
      </c>
      <c r="E54" s="455" t="s">
        <v>306</v>
      </c>
      <c r="F54" s="455">
        <v>35000</v>
      </c>
      <c r="G54" s="455">
        <v>17432.513999999999</v>
      </c>
      <c r="H54" s="455">
        <v>355.173</v>
      </c>
      <c r="I54" s="417" t="s">
        <v>1129</v>
      </c>
      <c r="J54" s="455" t="s">
        <v>180</v>
      </c>
      <c r="K54" s="424" t="s">
        <v>1170</v>
      </c>
      <c r="L54" s="424" t="s">
        <v>383</v>
      </c>
      <c r="M54" s="419" t="s">
        <v>1174</v>
      </c>
      <c r="N54" s="419">
        <v>2</v>
      </c>
      <c r="P54" s="663"/>
      <c r="Q54" s="663"/>
      <c r="R54" s="688"/>
      <c r="S54" s="414" t="s">
        <v>369</v>
      </c>
      <c r="T54" s="455" t="s">
        <v>351</v>
      </c>
      <c r="U54" s="455" t="s">
        <v>306</v>
      </c>
      <c r="V54" s="455">
        <v>35000</v>
      </c>
      <c r="W54" s="455">
        <v>17432.514615435841</v>
      </c>
      <c r="X54" s="455">
        <v>355.17355037992979</v>
      </c>
      <c r="Y54" s="417" t="s">
        <v>1129</v>
      </c>
      <c r="Z54" s="455" t="s">
        <v>180</v>
      </c>
      <c r="AA54" s="424">
        <v>45967</v>
      </c>
      <c r="AB54" s="424">
        <v>46508</v>
      </c>
      <c r="AC54" s="419" t="s">
        <v>1130</v>
      </c>
      <c r="AD54" s="419">
        <v>2</v>
      </c>
    </row>
    <row r="55" spans="2:30" ht="15" customHeight="1">
      <c r="B55" s="416" t="s">
        <v>293</v>
      </c>
      <c r="C55" s="416" t="s">
        <v>425</v>
      </c>
      <c r="D55" s="455" t="s">
        <v>1219</v>
      </c>
      <c r="E55" s="457" t="s">
        <v>307</v>
      </c>
      <c r="F55" s="455">
        <v>254362.5</v>
      </c>
      <c r="G55" s="455">
        <v>306324.65500000003</v>
      </c>
      <c r="H55" s="455">
        <v>1169.9059999999999</v>
      </c>
      <c r="I55" s="421" t="s">
        <v>1102</v>
      </c>
      <c r="J55" s="455" t="s">
        <v>180</v>
      </c>
      <c r="K55" s="424" t="s">
        <v>1111</v>
      </c>
      <c r="L55" s="424" t="s">
        <v>372</v>
      </c>
      <c r="M55" s="420" t="s">
        <v>363</v>
      </c>
      <c r="N55" s="417">
        <v>2</v>
      </c>
      <c r="P55" s="663"/>
      <c r="Q55" s="663"/>
      <c r="R55" s="416" t="s">
        <v>293</v>
      </c>
      <c r="S55" s="458" t="s">
        <v>427</v>
      </c>
      <c r="T55" s="455" t="s">
        <v>351</v>
      </c>
      <c r="U55" s="457" t="s">
        <v>307</v>
      </c>
      <c r="V55" s="455">
        <v>254362.5</v>
      </c>
      <c r="W55" s="455">
        <v>306324.65587468015</v>
      </c>
      <c r="X55" s="455">
        <v>1169.9069909449356</v>
      </c>
      <c r="Y55" s="421" t="s">
        <v>1102</v>
      </c>
      <c r="Z55" s="455" t="s">
        <v>180</v>
      </c>
      <c r="AA55" s="424">
        <v>43814</v>
      </c>
      <c r="AB55" s="424">
        <v>52932</v>
      </c>
      <c r="AC55" s="418" t="s">
        <v>365</v>
      </c>
      <c r="AD55" s="419">
        <v>2</v>
      </c>
    </row>
    <row r="56" spans="2:30" ht="15" customHeight="1">
      <c r="B56" s="687" t="s">
        <v>297</v>
      </c>
      <c r="C56" s="414" t="s">
        <v>456</v>
      </c>
      <c r="D56" s="455" t="s">
        <v>1219</v>
      </c>
      <c r="E56" s="457" t="s">
        <v>457</v>
      </c>
      <c r="F56" s="455">
        <v>1824.07917</v>
      </c>
      <c r="G56" s="455">
        <v>871.32</v>
      </c>
      <c r="H56" s="455">
        <v>85.367999999999995</v>
      </c>
      <c r="I56" s="421" t="s">
        <v>1107</v>
      </c>
      <c r="J56" s="455" t="s">
        <v>180</v>
      </c>
      <c r="K56" s="424" t="s">
        <v>1175</v>
      </c>
      <c r="L56" s="424" t="s">
        <v>459</v>
      </c>
      <c r="M56" s="419" t="s">
        <v>458</v>
      </c>
      <c r="N56" s="417">
        <v>12</v>
      </c>
      <c r="P56" s="663"/>
      <c r="Q56" s="663"/>
      <c r="R56" s="687" t="s">
        <v>297</v>
      </c>
      <c r="S56" s="414" t="s">
        <v>456</v>
      </c>
      <c r="T56" s="455" t="s">
        <v>351</v>
      </c>
      <c r="U56" s="457" t="s">
        <v>457</v>
      </c>
      <c r="V56" s="455">
        <v>1824.07917</v>
      </c>
      <c r="W56" s="455">
        <v>871.32020233597791</v>
      </c>
      <c r="X56" s="455">
        <v>85.368843316352113</v>
      </c>
      <c r="Y56" s="421" t="s">
        <v>1107</v>
      </c>
      <c r="Z56" s="455" t="s">
        <v>180</v>
      </c>
      <c r="AA56" s="424">
        <v>41935</v>
      </c>
      <c r="AB56" s="424">
        <v>47392</v>
      </c>
      <c r="AC56" s="418" t="s">
        <v>432</v>
      </c>
      <c r="AD56" s="419">
        <v>12</v>
      </c>
    </row>
    <row r="57" spans="2:30" ht="15" customHeight="1">
      <c r="B57" s="688"/>
      <c r="C57" s="414" t="s">
        <v>1176</v>
      </c>
      <c r="D57" s="455" t="s">
        <v>1219</v>
      </c>
      <c r="E57" s="457" t="s">
        <v>306</v>
      </c>
      <c r="F57" s="455">
        <v>25000</v>
      </c>
      <c r="G57" s="455">
        <v>13494.643</v>
      </c>
      <c r="H57" s="455">
        <v>516.55700000000002</v>
      </c>
      <c r="I57" s="421" t="s">
        <v>1105</v>
      </c>
      <c r="J57" s="455" t="s">
        <v>180</v>
      </c>
      <c r="K57" s="424" t="s">
        <v>1177</v>
      </c>
      <c r="L57" s="424" t="s">
        <v>438</v>
      </c>
      <c r="M57" s="419" t="s">
        <v>436</v>
      </c>
      <c r="N57" s="417">
        <v>2</v>
      </c>
      <c r="O57" s="354"/>
      <c r="P57" s="663"/>
      <c r="Q57" s="663"/>
      <c r="R57" s="688"/>
      <c r="S57" s="416" t="s">
        <v>460</v>
      </c>
      <c r="T57" s="455" t="s">
        <v>351</v>
      </c>
      <c r="U57" s="457" t="s">
        <v>306</v>
      </c>
      <c r="V57" s="455">
        <v>25000</v>
      </c>
      <c r="W57" s="455">
        <v>13494.643927801579</v>
      </c>
      <c r="X57" s="455">
        <v>516.55790930031617</v>
      </c>
      <c r="Y57" s="421" t="s">
        <v>1105</v>
      </c>
      <c r="Z57" s="455" t="s">
        <v>180</v>
      </c>
      <c r="AA57" s="424">
        <v>44292</v>
      </c>
      <c r="AB57" s="424">
        <v>46113</v>
      </c>
      <c r="AC57" s="418" t="s">
        <v>461</v>
      </c>
      <c r="AD57" s="419">
        <v>2</v>
      </c>
    </row>
    <row r="58" spans="2:30" ht="15" customHeight="1">
      <c r="B58" s="416" t="s">
        <v>462</v>
      </c>
      <c r="C58" s="414" t="s">
        <v>425</v>
      </c>
      <c r="D58" s="455" t="s">
        <v>1219</v>
      </c>
      <c r="E58" s="457" t="s">
        <v>307</v>
      </c>
      <c r="F58" s="455">
        <v>2364611.5185000002</v>
      </c>
      <c r="G58" s="455">
        <v>1141477.085</v>
      </c>
      <c r="H58" s="455">
        <v>0</v>
      </c>
      <c r="I58" s="421" t="s">
        <v>1108</v>
      </c>
      <c r="J58" s="455" t="s">
        <v>180</v>
      </c>
      <c r="K58" s="424" t="s">
        <v>1166</v>
      </c>
      <c r="L58" s="424" t="s">
        <v>463</v>
      </c>
      <c r="M58" s="420" t="s">
        <v>363</v>
      </c>
      <c r="N58" s="417">
        <v>2</v>
      </c>
      <c r="O58" s="354"/>
      <c r="P58" s="663"/>
      <c r="Q58" s="663"/>
      <c r="R58" s="416" t="s">
        <v>462</v>
      </c>
      <c r="S58" s="458" t="s">
        <v>427</v>
      </c>
      <c r="T58" s="455" t="s">
        <v>351</v>
      </c>
      <c r="U58" s="457" t="s">
        <v>307</v>
      </c>
      <c r="V58" s="455">
        <v>2364611.5185000002</v>
      </c>
      <c r="W58" s="455">
        <v>1141477.0854750001</v>
      </c>
      <c r="X58" s="455">
        <v>0</v>
      </c>
      <c r="Y58" s="421" t="s">
        <v>1108</v>
      </c>
      <c r="Z58" s="455" t="s">
        <v>180</v>
      </c>
      <c r="AA58" s="424">
        <v>43816</v>
      </c>
      <c r="AB58" s="424">
        <v>52566</v>
      </c>
      <c r="AC58" s="418" t="s">
        <v>365</v>
      </c>
      <c r="AD58" s="419">
        <v>2</v>
      </c>
    </row>
    <row r="59" spans="2:30" ht="15" customHeight="1">
      <c r="B59" s="687" t="s">
        <v>464</v>
      </c>
      <c r="C59" s="689" t="s">
        <v>425</v>
      </c>
      <c r="D59" s="455" t="s">
        <v>353</v>
      </c>
      <c r="E59" s="457" t="s">
        <v>306</v>
      </c>
      <c r="F59" s="455">
        <v>201000</v>
      </c>
      <c r="G59" s="455">
        <v>100274.36500000001</v>
      </c>
      <c r="H59" s="455">
        <v>633.16999999999996</v>
      </c>
      <c r="I59" s="421" t="s">
        <v>465</v>
      </c>
      <c r="J59" s="455" t="s">
        <v>180</v>
      </c>
      <c r="K59" s="424" t="s">
        <v>1178</v>
      </c>
      <c r="L59" s="424" t="s">
        <v>443</v>
      </c>
      <c r="M59" s="419" t="s">
        <v>357</v>
      </c>
      <c r="N59" s="417">
        <v>2</v>
      </c>
      <c r="O59" s="354"/>
      <c r="P59" s="663"/>
      <c r="Q59" s="663"/>
      <c r="R59" s="687" t="s">
        <v>464</v>
      </c>
      <c r="S59" s="689" t="s">
        <v>427</v>
      </c>
      <c r="T59" s="455" t="s">
        <v>359</v>
      </c>
      <c r="U59" s="457" t="s">
        <v>306</v>
      </c>
      <c r="V59" s="455">
        <v>201000</v>
      </c>
      <c r="W59" s="455">
        <v>100274.36599298299</v>
      </c>
      <c r="X59" s="455">
        <v>633.17090451230081</v>
      </c>
      <c r="Y59" s="421" t="s">
        <v>465</v>
      </c>
      <c r="Z59" s="455" t="s">
        <v>180</v>
      </c>
      <c r="AA59" s="424">
        <v>45836</v>
      </c>
      <c r="AB59" s="424">
        <v>47635</v>
      </c>
      <c r="AC59" s="418" t="s">
        <v>357</v>
      </c>
      <c r="AD59" s="419">
        <v>2</v>
      </c>
    </row>
    <row r="60" spans="2:30" ht="15" customHeight="1">
      <c r="B60" s="688"/>
      <c r="C60" s="690"/>
      <c r="D60" s="455" t="s">
        <v>360</v>
      </c>
      <c r="E60" s="457" t="s">
        <v>306</v>
      </c>
      <c r="F60" s="457">
        <v>49000</v>
      </c>
      <c r="G60" s="455">
        <v>24274.365000000002</v>
      </c>
      <c r="H60" s="455">
        <v>155.31800000000001</v>
      </c>
      <c r="I60" s="421" t="s">
        <v>466</v>
      </c>
      <c r="J60" s="455" t="s">
        <v>180</v>
      </c>
      <c r="K60" s="424" t="s">
        <v>1178</v>
      </c>
      <c r="L60" s="424" t="s">
        <v>468</v>
      </c>
      <c r="M60" s="419" t="s">
        <v>403</v>
      </c>
      <c r="N60" s="419">
        <v>2</v>
      </c>
      <c r="O60" s="354"/>
      <c r="P60" s="663"/>
      <c r="Q60" s="663"/>
      <c r="R60" s="688"/>
      <c r="S60" s="690"/>
      <c r="T60" s="455" t="s">
        <v>364</v>
      </c>
      <c r="U60" s="457" t="s">
        <v>306</v>
      </c>
      <c r="V60" s="457">
        <v>49000</v>
      </c>
      <c r="W60" s="455">
        <v>24274.365992017039</v>
      </c>
      <c r="X60" s="455">
        <v>155.31843122424198</v>
      </c>
      <c r="Y60" s="421" t="s">
        <v>466</v>
      </c>
      <c r="Z60" s="455" t="s">
        <v>180</v>
      </c>
      <c r="AA60" s="424">
        <v>45836</v>
      </c>
      <c r="AB60" s="424">
        <v>48366</v>
      </c>
      <c r="AC60" s="418" t="s">
        <v>406</v>
      </c>
      <c r="AD60" s="419">
        <v>2</v>
      </c>
    </row>
    <row r="61" spans="2:30">
      <c r="B61" s="687" t="s">
        <v>467</v>
      </c>
      <c r="C61" s="689" t="s">
        <v>425</v>
      </c>
      <c r="D61" s="455" t="s">
        <v>353</v>
      </c>
      <c r="E61" s="457" t="s">
        <v>306</v>
      </c>
      <c r="F61" s="455">
        <v>364000</v>
      </c>
      <c r="G61" s="455">
        <v>181618.236</v>
      </c>
      <c r="H61" s="455">
        <v>1146.6369999999999</v>
      </c>
      <c r="I61" s="421" t="s">
        <v>465</v>
      </c>
      <c r="J61" s="455" t="s">
        <v>180</v>
      </c>
      <c r="K61" s="424" t="s">
        <v>1178</v>
      </c>
      <c r="L61" s="424" t="s">
        <v>443</v>
      </c>
      <c r="M61" s="419" t="s">
        <v>357</v>
      </c>
      <c r="N61" s="419">
        <v>2</v>
      </c>
      <c r="O61" s="354"/>
      <c r="P61" s="663"/>
      <c r="Q61" s="663"/>
      <c r="R61" s="687" t="s">
        <v>467</v>
      </c>
      <c r="S61" s="689" t="s">
        <v>427</v>
      </c>
      <c r="T61" s="455" t="s">
        <v>359</v>
      </c>
      <c r="U61" s="457" t="s">
        <v>306</v>
      </c>
      <c r="V61" s="455">
        <v>364000</v>
      </c>
      <c r="W61" s="455">
        <v>181618.23671262508</v>
      </c>
      <c r="X61" s="455">
        <v>1146.6378539864095</v>
      </c>
      <c r="Y61" s="421" t="s">
        <v>465</v>
      </c>
      <c r="Z61" s="455" t="s">
        <v>180</v>
      </c>
      <c r="AA61" s="424">
        <v>45836</v>
      </c>
      <c r="AB61" s="424">
        <v>47635</v>
      </c>
      <c r="AC61" s="418" t="s">
        <v>357</v>
      </c>
      <c r="AD61" s="419">
        <v>2</v>
      </c>
    </row>
    <row r="62" spans="2:30">
      <c r="B62" s="688"/>
      <c r="C62" s="690"/>
      <c r="D62" s="455" t="s">
        <v>360</v>
      </c>
      <c r="E62" s="457" t="s">
        <v>306</v>
      </c>
      <c r="F62" s="457">
        <v>86000</v>
      </c>
      <c r="G62" s="455">
        <v>42618.235999999997</v>
      </c>
      <c r="H62" s="455">
        <v>272.59899999999999</v>
      </c>
      <c r="I62" s="421" t="s">
        <v>466</v>
      </c>
      <c r="J62" s="455" t="s">
        <v>180</v>
      </c>
      <c r="K62" s="424" t="s">
        <v>1178</v>
      </c>
      <c r="L62" s="424" t="s">
        <v>468</v>
      </c>
      <c r="M62" s="419" t="s">
        <v>403</v>
      </c>
      <c r="N62" s="419">
        <v>2</v>
      </c>
      <c r="P62" s="663"/>
      <c r="Q62" s="663"/>
      <c r="R62" s="688"/>
      <c r="S62" s="690"/>
      <c r="T62" s="455" t="s">
        <v>364</v>
      </c>
      <c r="U62" s="457" t="s">
        <v>306</v>
      </c>
      <c r="V62" s="457">
        <v>86000</v>
      </c>
      <c r="W62" s="455">
        <v>42618.236710858393</v>
      </c>
      <c r="X62" s="455">
        <v>272.59970605026808</v>
      </c>
      <c r="Y62" s="421" t="s">
        <v>466</v>
      </c>
      <c r="Z62" s="455" t="s">
        <v>180</v>
      </c>
      <c r="AA62" s="424">
        <v>45836</v>
      </c>
      <c r="AB62" s="424">
        <v>48366</v>
      </c>
      <c r="AC62" s="419" t="s">
        <v>406</v>
      </c>
      <c r="AD62" s="419">
        <v>2</v>
      </c>
    </row>
    <row r="63" spans="2:30">
      <c r="B63" s="650" t="s">
        <v>115</v>
      </c>
      <c r="C63" s="651"/>
      <c r="D63" s="455"/>
      <c r="E63" s="459"/>
      <c r="F63" s="459"/>
      <c r="G63" s="459">
        <v>13602128.093610356</v>
      </c>
      <c r="H63" s="459">
        <v>352759.31416099722</v>
      </c>
      <c r="I63" s="419"/>
      <c r="J63" s="419"/>
      <c r="K63" s="656"/>
      <c r="L63" s="656"/>
      <c r="M63" s="656"/>
      <c r="N63" s="656"/>
      <c r="R63" s="695" t="s">
        <v>115</v>
      </c>
      <c r="S63" s="696"/>
      <c r="T63" s="455"/>
      <c r="U63" s="455"/>
      <c r="V63" s="455"/>
      <c r="W63" s="459">
        <v>13602128.093610356</v>
      </c>
      <c r="X63" s="459">
        <v>352759.31416099722</v>
      </c>
      <c r="Y63" s="419"/>
      <c r="Z63" s="419"/>
      <c r="AA63" s="419"/>
      <c r="AB63" s="419"/>
      <c r="AC63" s="419"/>
      <c r="AD63" s="419"/>
    </row>
    <row r="64" spans="2:30">
      <c r="J64" s="317"/>
      <c r="K64" s="317"/>
      <c r="N64" s="354"/>
      <c r="O64" s="354"/>
      <c r="P64" s="354"/>
      <c r="Q64" s="354"/>
      <c r="R64" s="317"/>
      <c r="S64" s="317"/>
    </row>
    <row r="65" spans="6:23">
      <c r="J65" s="317"/>
      <c r="K65" s="317"/>
      <c r="N65" s="354"/>
      <c r="O65" s="354"/>
      <c r="P65" s="354"/>
      <c r="Q65" s="354"/>
      <c r="R65" s="317"/>
      <c r="S65" s="317"/>
    </row>
    <row r="66" spans="6:23" ht="13.5" thickBot="1">
      <c r="J66" s="317"/>
      <c r="K66" s="317"/>
      <c r="N66" s="354"/>
      <c r="O66" s="354"/>
      <c r="P66" s="354"/>
      <c r="Q66" s="354"/>
      <c r="R66" s="317"/>
      <c r="S66" s="317"/>
    </row>
    <row r="67" spans="6:23" ht="22.5">
      <c r="F67" s="423" t="s">
        <v>323</v>
      </c>
      <c r="G67" s="422" t="s">
        <v>469</v>
      </c>
      <c r="H67" s="422" t="s">
        <v>470</v>
      </c>
      <c r="I67" s="422" t="s">
        <v>471</v>
      </c>
      <c r="J67" s="317"/>
      <c r="K67" s="317"/>
      <c r="N67" s="354"/>
      <c r="O67" s="354"/>
      <c r="P67" s="354"/>
      <c r="Q67" s="354"/>
      <c r="R67" s="317"/>
      <c r="S67" s="317"/>
      <c r="T67" s="423" t="s">
        <v>335</v>
      </c>
      <c r="U67" s="611" t="s">
        <v>472</v>
      </c>
      <c r="V67" s="611" t="s">
        <v>473</v>
      </c>
      <c r="W67" s="611" t="s">
        <v>474</v>
      </c>
    </row>
    <row r="68" spans="6:23">
      <c r="F68" s="416" t="s">
        <v>475</v>
      </c>
      <c r="G68" s="408">
        <v>11149.156999999999</v>
      </c>
      <c r="H68" s="408">
        <v>1325.5309999999999</v>
      </c>
      <c r="I68" s="408">
        <v>9823.6260000000002</v>
      </c>
      <c r="J68" s="317"/>
      <c r="K68" s="661"/>
      <c r="L68" s="661"/>
      <c r="M68" s="661"/>
      <c r="N68" s="354"/>
      <c r="O68" s="354"/>
      <c r="P68" s="354"/>
      <c r="Q68" s="354"/>
      <c r="R68" s="317"/>
      <c r="S68" s="317"/>
      <c r="T68" s="416" t="s">
        <v>475</v>
      </c>
      <c r="U68" s="408">
        <v>11149.156999999999</v>
      </c>
      <c r="V68" s="408">
        <v>1325.5309999999999</v>
      </c>
      <c r="W68" s="408">
        <v>9823.6260000000002</v>
      </c>
    </row>
    <row r="69" spans="6:23">
      <c r="F69" s="416" t="s">
        <v>476</v>
      </c>
      <c r="G69" s="408">
        <v>0</v>
      </c>
      <c r="H69" s="408">
        <v>7.2729999999999997</v>
      </c>
      <c r="I69" s="408">
        <v>-7.2729999999999997</v>
      </c>
      <c r="J69" s="317"/>
      <c r="K69" s="661"/>
      <c r="L69" s="661"/>
      <c r="M69" s="661"/>
      <c r="N69" s="354"/>
      <c r="O69" s="354"/>
      <c r="P69" s="354"/>
      <c r="Q69" s="354"/>
      <c r="R69" s="317"/>
      <c r="S69" s="317"/>
      <c r="T69" s="416" t="s">
        <v>477</v>
      </c>
      <c r="U69" s="408">
        <v>0</v>
      </c>
      <c r="V69" s="408">
        <v>7.2729999999999997</v>
      </c>
      <c r="W69" s="408">
        <v>-7.2729999999999997</v>
      </c>
    </row>
    <row r="70" spans="6:23">
      <c r="F70" s="416" t="s">
        <v>478</v>
      </c>
      <c r="G70" s="408">
        <v>1313.269</v>
      </c>
      <c r="H70" s="408">
        <v>153.678</v>
      </c>
      <c r="I70" s="408">
        <v>1159.5909999999999</v>
      </c>
      <c r="K70" s="661"/>
      <c r="L70" s="661"/>
      <c r="M70" s="661"/>
      <c r="T70" s="416" t="s">
        <v>479</v>
      </c>
      <c r="U70" s="408">
        <v>1313.269</v>
      </c>
      <c r="V70" s="408">
        <v>153.678</v>
      </c>
      <c r="W70" s="408">
        <v>1159.5909999999999</v>
      </c>
    </row>
    <row r="71" spans="6:23">
      <c r="F71" s="416" t="s">
        <v>480</v>
      </c>
      <c r="G71" s="408">
        <v>1492.47</v>
      </c>
      <c r="H71" s="408">
        <v>81.790999999999997</v>
      </c>
      <c r="I71" s="408">
        <v>1410.6780000000001</v>
      </c>
      <c r="K71" s="661"/>
      <c r="L71" s="661"/>
      <c r="M71" s="661"/>
      <c r="T71" s="416" t="s">
        <v>480</v>
      </c>
      <c r="U71" s="408">
        <v>1492.47</v>
      </c>
      <c r="V71" s="408">
        <v>81.790999999999997</v>
      </c>
      <c r="W71" s="408">
        <v>1410.6780000000001</v>
      </c>
    </row>
    <row r="72" spans="6:23">
      <c r="F72" s="416" t="s">
        <v>481</v>
      </c>
      <c r="G72" s="409">
        <v>13954.896000000001</v>
      </c>
      <c r="H72" s="410">
        <v>1568.2750000000001</v>
      </c>
      <c r="I72" s="410">
        <v>12386.620999999999</v>
      </c>
      <c r="K72" s="661"/>
      <c r="L72" s="661"/>
      <c r="M72" s="661"/>
      <c r="T72" s="416" t="s">
        <v>481</v>
      </c>
      <c r="U72" s="409">
        <v>13954.896000000001</v>
      </c>
      <c r="V72" s="410">
        <v>1568.2750000000001</v>
      </c>
      <c r="W72" s="410">
        <v>12386.620999999999</v>
      </c>
    </row>
  </sheetData>
  <mergeCells count="39">
    <mergeCell ref="R63:S63"/>
    <mergeCell ref="B5:B35"/>
    <mergeCell ref="B36:B37"/>
    <mergeCell ref="B39:B43"/>
    <mergeCell ref="C41:C42"/>
    <mergeCell ref="B44:B45"/>
    <mergeCell ref="B53:B54"/>
    <mergeCell ref="B56:B57"/>
    <mergeCell ref="B61:B62"/>
    <mergeCell ref="C61:C62"/>
    <mergeCell ref="S41:S42"/>
    <mergeCell ref="R44:R45"/>
    <mergeCell ref="R53:R54"/>
    <mergeCell ref="R56:R57"/>
    <mergeCell ref="R61:R62"/>
    <mergeCell ref="S61:S62"/>
    <mergeCell ref="R50:R52"/>
    <mergeCell ref="C22:C23"/>
    <mergeCell ref="C5:C6"/>
    <mergeCell ref="C15:C17"/>
    <mergeCell ref="C18:C19"/>
    <mergeCell ref="C12:C14"/>
    <mergeCell ref="C9:C10"/>
    <mergeCell ref="B59:B60"/>
    <mergeCell ref="C59:C60"/>
    <mergeCell ref="R59:R60"/>
    <mergeCell ref="S59:S60"/>
    <mergeCell ref="S5:S6"/>
    <mergeCell ref="S9:S10"/>
    <mergeCell ref="S12:S14"/>
    <mergeCell ref="S15:S17"/>
    <mergeCell ref="S18:S19"/>
    <mergeCell ref="S22:S23"/>
    <mergeCell ref="R5:R35"/>
    <mergeCell ref="R36:R37"/>
    <mergeCell ref="R39:R43"/>
    <mergeCell ref="B47:B49"/>
    <mergeCell ref="B50:B52"/>
    <mergeCell ref="R47:R49"/>
  </mergeCells>
  <hyperlinks>
    <hyperlink ref="AB1" location="Summary!A1" display="Summary" xr:uid="{CF3FF83D-6C82-45E9-ADA9-1B8671EF3D7A}"/>
    <hyperlink ref="B1" location="Summary!A1" display="Summary" xr:uid="{A5B25B1E-0B3F-4F11-8DBF-3FDA3AAFA0D8}"/>
  </hyperlinks>
  <pageMargins left="0.511811024" right="0.511811024" top="0.78740157499999996" bottom="0.78740157499999996" header="0.31496062000000002" footer="0.31496062000000002"/>
  <pageSetup orientation="portrait" r:id="rId1"/>
  <customProperties>
    <customPr name="_pios_id" r:id="rId2"/>
  </customProperties>
  <drawing r:id="rId3"/>
  <legacyDrawing r:id="rId4"/>
  <controls>
    <mc:AlternateContent xmlns:mc="http://schemas.openxmlformats.org/markup-compatibility/2006">
      <mc:Choice Requires="x14">
        <control shapeId="289793" r:id="rId5" name="FPMExcelClientSheetOptionstb1">
          <controlPr defaultSize="0" autoLine="0" r:id="rId6">
            <anchor moveWithCells="1" sizeWithCells="1">
              <from>
                <xdr:col>0</xdr:col>
                <xdr:colOff>0</xdr:colOff>
                <xdr:row>0</xdr:row>
                <xdr:rowOff>0</xdr:rowOff>
              </from>
              <to>
                <xdr:col>1</xdr:col>
                <xdr:colOff>0</xdr:colOff>
                <xdr:row>0</xdr:row>
                <xdr:rowOff>0</xdr:rowOff>
              </to>
            </anchor>
          </controlPr>
        </control>
      </mc:Choice>
      <mc:Fallback>
        <control shapeId="289793" r:id="rId5" name="FPMExcelClientSheetOptionstb1"/>
      </mc:Fallback>
    </mc:AlternateContent>
  </control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2:AE102"/>
  <sheetViews>
    <sheetView showGridLines="0" topLeftCell="B40" zoomScale="78" zoomScaleNormal="78" workbookViewId="0">
      <selection activeCell="K17" sqref="K17"/>
    </sheetView>
  </sheetViews>
  <sheetFormatPr defaultRowHeight="15"/>
  <cols>
    <col min="1" max="1" width="18.85546875" bestFit="1" customWidth="1"/>
    <col min="2" max="2" width="15.28515625" style="289" customWidth="1"/>
    <col min="3" max="3" width="15.28515625" customWidth="1"/>
    <col min="4" max="4" width="16.85546875" customWidth="1"/>
    <col min="5" max="5" width="14.7109375" customWidth="1"/>
    <col min="6" max="6" width="14.28515625" customWidth="1"/>
    <col min="7" max="7" width="15.28515625" customWidth="1"/>
    <col min="8" max="9" width="14.42578125" customWidth="1"/>
    <col min="10" max="10" width="15.7109375" customWidth="1"/>
    <col min="11" max="11" width="17" customWidth="1"/>
    <col min="12" max="12" width="16.85546875" bestFit="1" customWidth="1"/>
    <col min="13" max="14" width="15.28515625" customWidth="1"/>
    <col min="15" max="15" width="18.5703125" bestFit="1" customWidth="1"/>
    <col min="16" max="19" width="15.7109375" bestFit="1" customWidth="1"/>
    <col min="20" max="20" width="14.7109375" bestFit="1" customWidth="1"/>
    <col min="21" max="21" width="16.28515625" bestFit="1" customWidth="1"/>
    <col min="22" max="22" width="18.5703125" customWidth="1"/>
    <col min="23" max="23" width="16.85546875" bestFit="1" customWidth="1"/>
    <col min="24" max="24" width="10" bestFit="1" customWidth="1"/>
    <col min="31" max="31" width="10" bestFit="1" customWidth="1"/>
  </cols>
  <sheetData>
    <row r="2" spans="1:31">
      <c r="B2" s="482" t="s">
        <v>43</v>
      </c>
      <c r="C2" s="7"/>
      <c r="D2" s="7"/>
      <c r="E2" s="7"/>
      <c r="F2" s="7"/>
      <c r="G2" s="7"/>
      <c r="H2" s="7"/>
      <c r="I2" s="7"/>
      <c r="J2" s="7"/>
      <c r="K2" s="7"/>
      <c r="L2" s="8" t="s">
        <v>42</v>
      </c>
      <c r="M2" s="7" t="s">
        <v>44</v>
      </c>
      <c r="N2" s="7"/>
      <c r="O2" s="14"/>
      <c r="P2" s="14"/>
      <c r="Q2" s="14"/>
      <c r="R2" s="14"/>
      <c r="S2" s="14"/>
      <c r="T2" s="14"/>
      <c r="U2" s="14"/>
      <c r="V2" s="14"/>
    </row>
    <row r="3" spans="1:31">
      <c r="B3" s="483"/>
      <c r="C3" s="483"/>
      <c r="D3" s="483"/>
      <c r="E3" s="484"/>
      <c r="F3" s="485"/>
      <c r="G3" s="485"/>
      <c r="H3" s="485"/>
      <c r="I3" s="485"/>
      <c r="J3" s="485"/>
      <c r="K3" s="485"/>
      <c r="L3" s="63"/>
      <c r="O3" s="38"/>
      <c r="Q3" s="16"/>
      <c r="V3" s="8"/>
    </row>
    <row r="4" spans="1:31">
      <c r="B4" s="109" t="s">
        <v>203</v>
      </c>
      <c r="C4" s="109"/>
      <c r="D4" s="109"/>
      <c r="E4" s="109"/>
      <c r="F4" s="109"/>
      <c r="G4" s="109"/>
      <c r="H4" s="109"/>
      <c r="I4" s="109"/>
      <c r="J4" s="109"/>
      <c r="K4" s="109"/>
      <c r="M4" s="109" t="s">
        <v>203</v>
      </c>
      <c r="N4" s="109"/>
      <c r="O4" s="109"/>
      <c r="P4" s="109"/>
      <c r="Q4" s="109"/>
      <c r="R4" s="109"/>
      <c r="S4" s="109"/>
      <c r="T4" s="109"/>
      <c r="U4" s="109"/>
      <c r="V4" s="109"/>
    </row>
    <row r="5" spans="1:31" ht="60">
      <c r="B5" s="105" t="s">
        <v>245</v>
      </c>
      <c r="C5" s="486" t="s">
        <v>482</v>
      </c>
      <c r="D5" s="105" t="s">
        <v>1087</v>
      </c>
      <c r="E5" s="105" t="s">
        <v>483</v>
      </c>
      <c r="F5" s="105" t="s">
        <v>484</v>
      </c>
      <c r="G5" s="105" t="s">
        <v>485</v>
      </c>
      <c r="H5" s="105" t="s">
        <v>486</v>
      </c>
      <c r="I5" s="105" t="s">
        <v>190</v>
      </c>
      <c r="J5" s="105" t="s">
        <v>131</v>
      </c>
      <c r="K5" s="105" t="s">
        <v>1179</v>
      </c>
      <c r="M5" s="105" t="s">
        <v>252</v>
      </c>
      <c r="N5" s="105" t="s">
        <v>487</v>
      </c>
      <c r="O5" s="105" t="s">
        <v>1180</v>
      </c>
      <c r="P5" s="105" t="s">
        <v>488</v>
      </c>
      <c r="Q5" s="105" t="s">
        <v>489</v>
      </c>
      <c r="R5" s="105" t="s">
        <v>490</v>
      </c>
      <c r="S5" s="105" t="s">
        <v>486</v>
      </c>
      <c r="T5" s="105" t="s">
        <v>237</v>
      </c>
      <c r="U5" s="105" t="s">
        <v>491</v>
      </c>
      <c r="V5" s="105" t="s">
        <v>1181</v>
      </c>
    </row>
    <row r="6" spans="1:31" s="36" customFormat="1">
      <c r="B6" s="375" t="s">
        <v>492</v>
      </c>
      <c r="C6" s="474">
        <v>0.10299999999999999</v>
      </c>
      <c r="D6" s="536">
        <v>1540.9549999999999</v>
      </c>
      <c r="E6" s="537">
        <v>49.444000000000003</v>
      </c>
      <c r="F6" s="537">
        <v>3.2959999999999998</v>
      </c>
      <c r="G6" s="537">
        <v>-1.895</v>
      </c>
      <c r="H6" s="537">
        <v>51.546999999999997</v>
      </c>
      <c r="I6" s="537">
        <v>7.1999999999999995E-2</v>
      </c>
      <c r="J6" s="537">
        <v>-135.89099999999999</v>
      </c>
      <c r="K6" s="536">
        <v>1507.529</v>
      </c>
      <c r="M6" s="466" t="s">
        <v>492</v>
      </c>
      <c r="N6" s="474">
        <v>0.10299999999999999</v>
      </c>
      <c r="O6" s="536">
        <v>1540.9549999999999</v>
      </c>
      <c r="P6" s="537">
        <v>49.444000000000003</v>
      </c>
      <c r="Q6" s="537">
        <v>3.2959999999999998</v>
      </c>
      <c r="R6" s="537">
        <v>-1.895</v>
      </c>
      <c r="S6" s="537">
        <v>51.546999999999997</v>
      </c>
      <c r="T6" s="537">
        <v>7.1999999999999995E-2</v>
      </c>
      <c r="U6" s="537">
        <v>-135.89099999999999</v>
      </c>
      <c r="V6" s="536">
        <v>1507.529</v>
      </c>
      <c r="X6" s="657"/>
      <c r="Y6" s="657"/>
      <c r="Z6" s="657"/>
      <c r="AA6" s="657"/>
      <c r="AB6" s="657"/>
      <c r="AC6" s="657"/>
      <c r="AD6" s="657"/>
      <c r="AE6" s="657"/>
    </row>
    <row r="7" spans="1:31" s="12" customFormat="1">
      <c r="A7" s="312"/>
      <c r="B7" s="376" t="s">
        <v>147</v>
      </c>
      <c r="C7" s="475">
        <v>0.1</v>
      </c>
      <c r="D7" s="536">
        <v>810.98099999999999</v>
      </c>
      <c r="E7" s="536">
        <v>18.117000000000001</v>
      </c>
      <c r="F7" s="536">
        <v>1.2729999999999999</v>
      </c>
      <c r="G7" s="536">
        <v>11.039</v>
      </c>
      <c r="H7" s="536">
        <v>97.326999999999998</v>
      </c>
      <c r="I7" s="536">
        <v>1.532</v>
      </c>
      <c r="J7" s="536">
        <v>-131.16999999999999</v>
      </c>
      <c r="K7" s="536">
        <v>809.1</v>
      </c>
      <c r="L7" s="441"/>
      <c r="M7" s="469" t="s">
        <v>147</v>
      </c>
      <c r="N7" s="475">
        <v>0.1</v>
      </c>
      <c r="O7" s="536">
        <v>810.98099999999999</v>
      </c>
      <c r="P7" s="536">
        <v>18.117000000000001</v>
      </c>
      <c r="Q7" s="536">
        <v>1.2729999999999999</v>
      </c>
      <c r="R7" s="536">
        <v>11.039</v>
      </c>
      <c r="S7" s="536">
        <v>97.326999999999998</v>
      </c>
      <c r="T7" s="536">
        <v>1.532</v>
      </c>
      <c r="U7" s="536">
        <v>-131.16999999999999</v>
      </c>
      <c r="V7" s="536">
        <v>809.1</v>
      </c>
      <c r="W7" s="442"/>
      <c r="X7" s="657"/>
      <c r="Y7" s="657"/>
      <c r="Z7" s="657"/>
      <c r="AA7" s="657"/>
      <c r="AB7" s="657"/>
      <c r="AC7" s="657"/>
      <c r="AD7" s="657"/>
      <c r="AE7" s="657"/>
    </row>
    <row r="8" spans="1:31" s="12" customFormat="1">
      <c r="A8" s="312"/>
      <c r="B8" s="375" t="s">
        <v>493</v>
      </c>
      <c r="C8" s="474">
        <v>0.11</v>
      </c>
      <c r="D8" s="536">
        <v>64.847999999999999</v>
      </c>
      <c r="E8" s="537">
        <v>1.57</v>
      </c>
      <c r="F8" s="537">
        <v>0.14699999999999999</v>
      </c>
      <c r="G8" s="537">
        <v>-0.27100000000000002</v>
      </c>
      <c r="H8" s="537">
        <v>6.4619999999999997</v>
      </c>
      <c r="I8" s="537">
        <v>0</v>
      </c>
      <c r="J8" s="537">
        <v>-8.7799999999999994</v>
      </c>
      <c r="K8" s="536">
        <v>63.976999999999997</v>
      </c>
      <c r="L8" s="441"/>
      <c r="M8" s="466" t="s">
        <v>493</v>
      </c>
      <c r="N8" s="474">
        <v>0.11</v>
      </c>
      <c r="O8" s="536">
        <v>64.847999999999999</v>
      </c>
      <c r="P8" s="537">
        <v>1.57</v>
      </c>
      <c r="Q8" s="537">
        <v>0.14699999999999999</v>
      </c>
      <c r="R8" s="537">
        <v>-0.27100000000000002</v>
      </c>
      <c r="S8" s="537">
        <v>6.4619999999999997</v>
      </c>
      <c r="T8" s="537">
        <v>0</v>
      </c>
      <c r="U8" s="537">
        <v>-8.7799999999999994</v>
      </c>
      <c r="V8" s="536">
        <v>63.976999999999997</v>
      </c>
      <c r="W8" s="442"/>
      <c r="X8" s="657"/>
      <c r="Y8" s="657"/>
      <c r="Z8" s="657"/>
      <c r="AA8" s="657"/>
      <c r="AB8" s="657"/>
      <c r="AC8" s="657"/>
      <c r="AD8" s="657"/>
      <c r="AE8" s="657"/>
    </row>
    <row r="9" spans="1:31" s="12" customFormat="1">
      <c r="A9" s="312"/>
      <c r="B9" s="376" t="s">
        <v>71</v>
      </c>
      <c r="C9" s="475">
        <v>0.11</v>
      </c>
      <c r="D9" s="536">
        <v>26.245000000000001</v>
      </c>
      <c r="E9" s="536">
        <v>0.68100000000000005</v>
      </c>
      <c r="F9" s="536">
        <v>6.7000000000000004E-2</v>
      </c>
      <c r="G9" s="536">
        <v>3.0000000000000001E-3</v>
      </c>
      <c r="H9" s="536">
        <v>0.95399999999999996</v>
      </c>
      <c r="I9" s="537">
        <v>2.0470000000000002</v>
      </c>
      <c r="J9" s="537">
        <v>-4.3319999999999999</v>
      </c>
      <c r="K9" s="536">
        <v>25.667999999999999</v>
      </c>
      <c r="L9" s="441"/>
      <c r="M9" s="469" t="s">
        <v>71</v>
      </c>
      <c r="N9" s="475">
        <v>0.11</v>
      </c>
      <c r="O9" s="536">
        <v>26.245000000000001</v>
      </c>
      <c r="P9" s="536">
        <v>0.68100000000000005</v>
      </c>
      <c r="Q9" s="536">
        <v>6.7000000000000004E-2</v>
      </c>
      <c r="R9" s="536">
        <v>3.0000000000000001E-3</v>
      </c>
      <c r="S9" s="536">
        <v>0.95399999999999996</v>
      </c>
      <c r="T9" s="537">
        <v>2.0470000000000002</v>
      </c>
      <c r="U9" s="537">
        <v>-4.3319999999999999</v>
      </c>
      <c r="V9" s="536">
        <v>25.667999999999999</v>
      </c>
      <c r="W9" s="442"/>
      <c r="X9" s="657"/>
      <c r="Y9" s="657"/>
      <c r="Z9" s="657"/>
      <c r="AA9" s="657"/>
      <c r="AB9" s="657"/>
      <c r="AC9" s="657"/>
      <c r="AD9" s="657"/>
      <c r="AE9" s="657"/>
    </row>
    <row r="10" spans="1:31" s="12" customFormat="1">
      <c r="A10" s="312"/>
      <c r="B10" s="375" t="s">
        <v>148</v>
      </c>
      <c r="C10" s="474">
        <v>0.08</v>
      </c>
      <c r="D10" s="536">
        <v>112.90900000000001</v>
      </c>
      <c r="E10" s="537">
        <v>2.12</v>
      </c>
      <c r="F10" s="537">
        <v>0.27100000000000002</v>
      </c>
      <c r="G10" s="537">
        <v>3.0000000000000001E-3</v>
      </c>
      <c r="H10" s="537">
        <v>2.7109999999999999</v>
      </c>
      <c r="I10" s="537">
        <v>0</v>
      </c>
      <c r="J10" s="537">
        <v>-7.1289999999999996</v>
      </c>
      <c r="K10" s="536">
        <v>110.886</v>
      </c>
      <c r="L10" s="441"/>
      <c r="M10" s="466" t="s">
        <v>148</v>
      </c>
      <c r="N10" s="474">
        <v>0.08</v>
      </c>
      <c r="O10" s="536">
        <v>112.90900000000001</v>
      </c>
      <c r="P10" s="537">
        <v>2.12</v>
      </c>
      <c r="Q10" s="537">
        <v>0.27100000000000002</v>
      </c>
      <c r="R10" s="537">
        <v>3.0000000000000001E-3</v>
      </c>
      <c r="S10" s="537">
        <v>2.7109999999999999</v>
      </c>
      <c r="T10" s="537">
        <v>0</v>
      </c>
      <c r="U10" s="537">
        <v>-7.1289999999999996</v>
      </c>
      <c r="V10" s="536">
        <v>110.886</v>
      </c>
      <c r="W10" s="442"/>
      <c r="X10" s="657"/>
      <c r="Y10" s="657"/>
      <c r="Z10" s="657"/>
      <c r="AA10" s="657"/>
      <c r="AB10" s="657"/>
      <c r="AC10" s="657"/>
      <c r="AD10" s="657"/>
      <c r="AE10" s="657"/>
    </row>
    <row r="11" spans="1:31" s="12" customFormat="1">
      <c r="A11" s="312"/>
      <c r="B11" s="376" t="s">
        <v>74</v>
      </c>
      <c r="C11" s="475">
        <v>0.1</v>
      </c>
      <c r="D11" s="536">
        <v>332.85</v>
      </c>
      <c r="E11" s="536">
        <v>8.1579999999999995</v>
      </c>
      <c r="F11" s="536">
        <v>0.82699999999999996</v>
      </c>
      <c r="G11" s="536">
        <v>1.7000000000000001E-2</v>
      </c>
      <c r="H11" s="536">
        <v>19.548999999999999</v>
      </c>
      <c r="I11" s="536">
        <v>2.8000000000000001E-2</v>
      </c>
      <c r="J11" s="536">
        <v>-40.75</v>
      </c>
      <c r="K11" s="536">
        <v>320.68099999999998</v>
      </c>
      <c r="L11" s="441"/>
      <c r="M11" s="469" t="s">
        <v>74</v>
      </c>
      <c r="N11" s="475">
        <v>0.1</v>
      </c>
      <c r="O11" s="536">
        <v>332.85</v>
      </c>
      <c r="P11" s="536">
        <v>8.1579999999999995</v>
      </c>
      <c r="Q11" s="536">
        <v>0.82699999999999996</v>
      </c>
      <c r="R11" s="536">
        <v>1.7000000000000001E-2</v>
      </c>
      <c r="S11" s="536">
        <v>19.548999999999999</v>
      </c>
      <c r="T11" s="536">
        <v>2.8000000000000001E-2</v>
      </c>
      <c r="U11" s="536">
        <v>-40.75</v>
      </c>
      <c r="V11" s="536">
        <v>320.68099999999998</v>
      </c>
      <c r="W11" s="442"/>
      <c r="X11" s="657"/>
      <c r="Y11" s="657"/>
      <c r="Z11" s="657"/>
      <c r="AA11" s="657"/>
      <c r="AB11" s="657"/>
      <c r="AC11" s="657"/>
      <c r="AD11" s="657"/>
      <c r="AE11" s="657"/>
    </row>
    <row r="12" spans="1:31" s="12" customFormat="1">
      <c r="A12" s="312"/>
      <c r="B12" s="375" t="s">
        <v>75</v>
      </c>
      <c r="C12" s="474">
        <v>0.15</v>
      </c>
      <c r="D12" s="536">
        <v>359.13099999999997</v>
      </c>
      <c r="E12" s="537">
        <v>12.464</v>
      </c>
      <c r="F12" s="537">
        <v>0.89400000000000002</v>
      </c>
      <c r="G12" s="537">
        <v>1.6E-2</v>
      </c>
      <c r="H12" s="537">
        <v>15.925000000000001</v>
      </c>
      <c r="I12" s="537">
        <v>0</v>
      </c>
      <c r="J12" s="537">
        <v>-35.576000000000001</v>
      </c>
      <c r="K12" s="536">
        <v>352.85500000000002</v>
      </c>
      <c r="L12" s="441"/>
      <c r="M12" s="466" t="s">
        <v>75</v>
      </c>
      <c r="N12" s="474">
        <v>0.15</v>
      </c>
      <c r="O12" s="536">
        <v>359.13099999999997</v>
      </c>
      <c r="P12" s="537">
        <v>12.464</v>
      </c>
      <c r="Q12" s="537">
        <v>0.89400000000000002</v>
      </c>
      <c r="R12" s="537">
        <v>1.6E-2</v>
      </c>
      <c r="S12" s="537">
        <v>15.925000000000001</v>
      </c>
      <c r="T12" s="537">
        <v>0</v>
      </c>
      <c r="U12" s="537">
        <v>-35.576000000000001</v>
      </c>
      <c r="V12" s="536">
        <v>352.85500000000002</v>
      </c>
      <c r="W12" s="442"/>
      <c r="X12" s="657"/>
      <c r="Y12" s="657"/>
      <c r="Z12" s="657"/>
      <c r="AA12" s="657"/>
      <c r="AB12" s="657"/>
      <c r="AC12" s="657"/>
      <c r="AD12" s="657"/>
      <c r="AE12" s="657"/>
    </row>
    <row r="13" spans="1:31" s="12" customFormat="1">
      <c r="A13" s="312"/>
      <c r="B13" s="376" t="s">
        <v>149</v>
      </c>
      <c r="C13" s="475">
        <v>0.1</v>
      </c>
      <c r="D13" s="536">
        <v>297.99099999999999</v>
      </c>
      <c r="E13" s="536">
        <v>7.3840000000000003</v>
      </c>
      <c r="F13" s="536">
        <v>0.77900000000000003</v>
      </c>
      <c r="G13" s="536">
        <v>1E-3</v>
      </c>
      <c r="H13" s="536">
        <v>6.3</v>
      </c>
      <c r="I13" s="536">
        <v>-2E-3</v>
      </c>
      <c r="J13" s="536">
        <v>-19.812999999999999</v>
      </c>
      <c r="K13" s="536">
        <v>292.64299999999997</v>
      </c>
      <c r="L13" s="441"/>
      <c r="M13" s="469" t="s">
        <v>149</v>
      </c>
      <c r="N13" s="475">
        <v>0.1</v>
      </c>
      <c r="O13" s="536">
        <v>297.99099999999999</v>
      </c>
      <c r="P13" s="536">
        <v>7.3840000000000003</v>
      </c>
      <c r="Q13" s="536">
        <v>0.77900000000000003</v>
      </c>
      <c r="R13" s="536">
        <v>1E-3</v>
      </c>
      <c r="S13" s="536">
        <v>6.3</v>
      </c>
      <c r="T13" s="536">
        <v>-2E-3</v>
      </c>
      <c r="U13" s="536">
        <v>-19.812999999999999</v>
      </c>
      <c r="V13" s="536">
        <v>292.64299999999997</v>
      </c>
      <c r="W13" s="442"/>
      <c r="X13" s="657"/>
      <c r="Y13" s="657"/>
      <c r="Z13" s="657"/>
      <c r="AA13" s="657"/>
      <c r="AB13" s="657"/>
      <c r="AC13" s="657"/>
      <c r="AD13" s="657"/>
      <c r="AE13" s="657"/>
    </row>
    <row r="14" spans="1:31" s="12" customFormat="1">
      <c r="A14" s="312"/>
      <c r="B14" s="375" t="s">
        <v>494</v>
      </c>
      <c r="C14" s="474">
        <v>0.09</v>
      </c>
      <c r="D14" s="536">
        <v>643.59199999999998</v>
      </c>
      <c r="E14" s="537">
        <v>12.878</v>
      </c>
      <c r="F14" s="537">
        <v>1.486</v>
      </c>
      <c r="G14" s="537">
        <v>7.4690000000000003</v>
      </c>
      <c r="H14" s="537">
        <v>12.207000000000001</v>
      </c>
      <c r="I14" s="537">
        <v>0</v>
      </c>
      <c r="J14" s="537">
        <v>-34.451999999999998</v>
      </c>
      <c r="K14" s="536">
        <v>643.18100000000004</v>
      </c>
      <c r="L14" s="441"/>
      <c r="M14" s="466" t="s">
        <v>494</v>
      </c>
      <c r="N14" s="474">
        <v>0.09</v>
      </c>
      <c r="O14" s="536">
        <v>643.59199999999998</v>
      </c>
      <c r="P14" s="537">
        <v>12.878</v>
      </c>
      <c r="Q14" s="537">
        <v>1.486</v>
      </c>
      <c r="R14" s="537">
        <v>7.4690000000000003</v>
      </c>
      <c r="S14" s="537">
        <v>12.207000000000001</v>
      </c>
      <c r="T14" s="537">
        <v>0</v>
      </c>
      <c r="U14" s="537">
        <v>-34.451999999999998</v>
      </c>
      <c r="V14" s="536">
        <v>643.18100000000004</v>
      </c>
      <c r="W14" s="442"/>
      <c r="X14" s="657"/>
      <c r="Y14" s="657"/>
      <c r="Z14" s="657"/>
      <c r="AA14" s="657"/>
      <c r="AB14" s="657"/>
      <c r="AC14" s="657"/>
      <c r="AD14" s="657"/>
      <c r="AE14" s="657"/>
    </row>
    <row r="15" spans="1:31" s="12" customFormat="1">
      <c r="A15" s="312"/>
      <c r="B15" s="376" t="s">
        <v>78</v>
      </c>
      <c r="C15" s="475">
        <v>0.08</v>
      </c>
      <c r="D15" s="536">
        <v>787.04399999999998</v>
      </c>
      <c r="E15" s="536">
        <v>15.781000000000001</v>
      </c>
      <c r="F15" s="536">
        <v>2.0230000000000001</v>
      </c>
      <c r="G15" s="536">
        <v>-0.78100000000000003</v>
      </c>
      <c r="H15" s="536">
        <v>27.437000000000001</v>
      </c>
      <c r="I15" s="537">
        <v>0</v>
      </c>
      <c r="J15" s="537">
        <v>-53.966000000000001</v>
      </c>
      <c r="K15" s="536">
        <v>777.53800000000001</v>
      </c>
      <c r="L15" s="441"/>
      <c r="M15" s="469" t="s">
        <v>78</v>
      </c>
      <c r="N15" s="475">
        <v>0.08</v>
      </c>
      <c r="O15" s="536">
        <v>787.04399999999998</v>
      </c>
      <c r="P15" s="536">
        <v>15.781000000000001</v>
      </c>
      <c r="Q15" s="536">
        <v>2.0230000000000001</v>
      </c>
      <c r="R15" s="536">
        <v>-0.78100000000000003</v>
      </c>
      <c r="S15" s="536">
        <v>27.437000000000001</v>
      </c>
      <c r="T15" s="537">
        <v>0</v>
      </c>
      <c r="U15" s="537">
        <v>-53.966000000000001</v>
      </c>
      <c r="V15" s="536">
        <v>777.53800000000001</v>
      </c>
      <c r="W15" s="442"/>
      <c r="X15" s="657"/>
      <c r="Y15" s="657"/>
      <c r="Z15" s="657"/>
      <c r="AA15" s="657"/>
      <c r="AB15" s="657"/>
      <c r="AC15" s="657"/>
      <c r="AD15" s="657"/>
      <c r="AE15" s="657"/>
    </row>
    <row r="16" spans="1:31" s="12" customFormat="1">
      <c r="A16" s="312"/>
      <c r="B16" s="375" t="s">
        <v>495</v>
      </c>
      <c r="C16" s="474">
        <v>7.0000000000000007E-2</v>
      </c>
      <c r="D16" s="536">
        <v>469.90699999999998</v>
      </c>
      <c r="E16" s="537">
        <v>7.2320000000000002</v>
      </c>
      <c r="F16" s="537">
        <v>2.54</v>
      </c>
      <c r="G16" s="537">
        <v>29.219000000000001</v>
      </c>
      <c r="H16" s="537">
        <v>13.79</v>
      </c>
      <c r="I16" s="537">
        <v>1.6259999999999999</v>
      </c>
      <c r="J16" s="537">
        <v>-27.571999999999999</v>
      </c>
      <c r="K16" s="536">
        <v>496.74400000000003</v>
      </c>
      <c r="L16" s="441"/>
      <c r="M16" s="466" t="s">
        <v>495</v>
      </c>
      <c r="N16" s="474">
        <v>7.0000000000000007E-2</v>
      </c>
      <c r="O16" s="536">
        <v>469.90699999999998</v>
      </c>
      <c r="P16" s="537">
        <v>7.2320000000000002</v>
      </c>
      <c r="Q16" s="537">
        <v>2.54</v>
      </c>
      <c r="R16" s="537">
        <v>29.219000000000001</v>
      </c>
      <c r="S16" s="537">
        <v>13.79</v>
      </c>
      <c r="T16" s="537">
        <v>1.6259999999999999</v>
      </c>
      <c r="U16" s="537">
        <v>-27.571999999999999</v>
      </c>
      <c r="V16" s="536">
        <v>496.74400000000003</v>
      </c>
      <c r="W16" s="442"/>
      <c r="X16" s="657"/>
      <c r="Y16" s="657"/>
      <c r="Z16" s="657"/>
      <c r="AA16" s="657"/>
      <c r="AB16" s="657"/>
      <c r="AC16" s="657"/>
      <c r="AD16" s="657"/>
      <c r="AE16" s="657"/>
    </row>
    <row r="17" spans="1:31" s="12" customFormat="1">
      <c r="A17" s="312"/>
      <c r="B17" s="376" t="s">
        <v>496</v>
      </c>
      <c r="C17" s="475">
        <v>0.17499999999999999</v>
      </c>
      <c r="D17" s="536">
        <v>98.111999999999995</v>
      </c>
      <c r="E17" s="536">
        <v>1.7490000000000001</v>
      </c>
      <c r="F17" s="536">
        <v>0.33600000000000002</v>
      </c>
      <c r="G17" s="536">
        <v>0</v>
      </c>
      <c r="H17" s="536">
        <v>3.9380000000000002</v>
      </c>
      <c r="I17" s="536">
        <v>2.3660000000000001</v>
      </c>
      <c r="J17" s="536">
        <v>-11.237</v>
      </c>
      <c r="K17" s="536">
        <v>95.265000000000001</v>
      </c>
      <c r="L17" s="441"/>
      <c r="M17" s="469" t="s">
        <v>496</v>
      </c>
      <c r="N17" s="475">
        <v>0.17499999999999999</v>
      </c>
      <c r="O17" s="536">
        <v>98.111999999999995</v>
      </c>
      <c r="P17" s="536">
        <v>1.7490000000000001</v>
      </c>
      <c r="Q17" s="536">
        <v>0.33600000000000002</v>
      </c>
      <c r="R17" s="536">
        <v>0</v>
      </c>
      <c r="S17" s="536">
        <v>3.9380000000000002</v>
      </c>
      <c r="T17" s="536">
        <v>2.3660000000000001</v>
      </c>
      <c r="U17" s="536">
        <v>-11.237</v>
      </c>
      <c r="V17" s="536">
        <v>95.265000000000001</v>
      </c>
      <c r="W17" s="442"/>
      <c r="X17" s="657"/>
      <c r="Y17" s="657"/>
      <c r="Z17" s="657"/>
      <c r="AA17" s="657"/>
      <c r="AB17" s="657"/>
      <c r="AC17" s="657"/>
      <c r="AD17" s="657"/>
      <c r="AE17" s="657"/>
    </row>
    <row r="18" spans="1:31" s="12" customFormat="1">
      <c r="A18" s="312"/>
      <c r="B18" s="375" t="s">
        <v>497</v>
      </c>
      <c r="C18" s="474">
        <v>0.06</v>
      </c>
      <c r="D18" s="537">
        <v>252.05199999999999</v>
      </c>
      <c r="E18" s="537">
        <v>6.7779999999999996</v>
      </c>
      <c r="F18" s="537">
        <v>1.6439999999999999</v>
      </c>
      <c r="G18" s="537">
        <v>0</v>
      </c>
      <c r="H18" s="537">
        <v>0.871</v>
      </c>
      <c r="I18" s="537">
        <v>0.90700000000000003</v>
      </c>
      <c r="J18" s="537">
        <v>-10.561999999999999</v>
      </c>
      <c r="K18" s="537">
        <v>251.691</v>
      </c>
      <c r="L18" s="441"/>
      <c r="M18" s="466" t="s">
        <v>497</v>
      </c>
      <c r="N18" s="474">
        <v>0.06</v>
      </c>
      <c r="O18" s="537">
        <v>252.05199999999999</v>
      </c>
      <c r="P18" s="537">
        <v>6.7779999999999996</v>
      </c>
      <c r="Q18" s="537">
        <v>1.6439999999999999</v>
      </c>
      <c r="R18" s="537">
        <v>0</v>
      </c>
      <c r="S18" s="537">
        <v>0.871</v>
      </c>
      <c r="T18" s="537">
        <v>0.90700000000000003</v>
      </c>
      <c r="U18" s="537">
        <v>-10.561999999999999</v>
      </c>
      <c r="V18" s="537">
        <v>251.691</v>
      </c>
      <c r="W18" s="442"/>
      <c r="X18" s="657"/>
      <c r="Y18" s="657"/>
      <c r="Z18" s="657"/>
      <c r="AA18" s="657"/>
      <c r="AB18" s="657"/>
      <c r="AC18" s="657"/>
      <c r="AD18" s="657"/>
      <c r="AE18" s="657"/>
    </row>
    <row r="19" spans="1:31" s="12" customFormat="1">
      <c r="A19" s="312"/>
      <c r="B19" s="376" t="s">
        <v>498</v>
      </c>
      <c r="C19" s="475">
        <v>5.2999999999999999E-2</v>
      </c>
      <c r="D19" s="536">
        <v>75.796999999999997</v>
      </c>
      <c r="E19" s="536">
        <v>0.98299999999999998</v>
      </c>
      <c r="F19" s="536">
        <v>0.52500000000000002</v>
      </c>
      <c r="G19" s="536">
        <v>0</v>
      </c>
      <c r="H19" s="536">
        <v>0.32300000000000001</v>
      </c>
      <c r="I19" s="536">
        <v>0</v>
      </c>
      <c r="J19" s="536">
        <v>-1.9730000000000001</v>
      </c>
      <c r="K19" s="536">
        <v>75.653999999999996</v>
      </c>
      <c r="L19" s="441"/>
      <c r="M19" s="469" t="s">
        <v>498</v>
      </c>
      <c r="N19" s="475">
        <v>5.2999999999999999E-2</v>
      </c>
      <c r="O19" s="536">
        <v>75.796999999999997</v>
      </c>
      <c r="P19" s="536">
        <v>0.98299999999999998</v>
      </c>
      <c r="Q19" s="536">
        <v>0.52500000000000002</v>
      </c>
      <c r="R19" s="536">
        <v>0</v>
      </c>
      <c r="S19" s="536">
        <v>0.32300000000000001</v>
      </c>
      <c r="T19" s="536">
        <v>0</v>
      </c>
      <c r="U19" s="536">
        <v>-1.9730000000000001</v>
      </c>
      <c r="V19" s="536">
        <v>75.653999999999996</v>
      </c>
      <c r="W19" s="442"/>
      <c r="X19" s="657"/>
      <c r="Y19" s="657"/>
      <c r="Z19" s="657"/>
      <c r="AA19" s="657"/>
      <c r="AB19" s="657"/>
      <c r="AC19" s="657"/>
      <c r="AD19" s="657"/>
      <c r="AE19" s="657"/>
    </row>
    <row r="20" spans="1:31" s="12" customFormat="1">
      <c r="A20" s="312"/>
      <c r="B20" s="375" t="s">
        <v>499</v>
      </c>
      <c r="C20" s="474">
        <v>0.05</v>
      </c>
      <c r="D20" s="537">
        <v>691.18100000000004</v>
      </c>
      <c r="E20" s="537">
        <v>10.481999999999999</v>
      </c>
      <c r="F20" s="537">
        <v>4.6580000000000004</v>
      </c>
      <c r="G20" s="537">
        <v>0</v>
      </c>
      <c r="H20" s="537">
        <v>2.5720000000000001</v>
      </c>
      <c r="I20" s="537">
        <v>0</v>
      </c>
      <c r="J20" s="537">
        <v>-17.632000000000001</v>
      </c>
      <c r="K20" s="537">
        <v>691.26099999999997</v>
      </c>
      <c r="L20" s="441"/>
      <c r="M20" s="466" t="s">
        <v>499</v>
      </c>
      <c r="N20" s="474">
        <v>0.05</v>
      </c>
      <c r="O20" s="537">
        <v>691.18100000000004</v>
      </c>
      <c r="P20" s="537">
        <v>10.481999999999999</v>
      </c>
      <c r="Q20" s="537">
        <v>4.6580000000000004</v>
      </c>
      <c r="R20" s="537">
        <v>0</v>
      </c>
      <c r="S20" s="537">
        <v>2.5720000000000001</v>
      </c>
      <c r="T20" s="537">
        <v>0</v>
      </c>
      <c r="U20" s="537">
        <v>-17.632000000000001</v>
      </c>
      <c r="V20" s="537">
        <v>691.26099999999997</v>
      </c>
      <c r="W20" s="442"/>
      <c r="X20" s="657"/>
      <c r="Y20" s="657"/>
      <c r="Z20" s="657"/>
      <c r="AA20" s="657"/>
      <c r="AB20" s="657"/>
      <c r="AC20" s="657"/>
      <c r="AD20" s="657"/>
      <c r="AE20" s="657"/>
    </row>
    <row r="21" spans="1:31" s="12" customFormat="1">
      <c r="A21" s="312"/>
      <c r="B21" s="376" t="s">
        <v>500</v>
      </c>
      <c r="C21" s="475">
        <v>7.0000000000000007E-2</v>
      </c>
      <c r="D21" s="537">
        <v>796.51300000000003</v>
      </c>
      <c r="E21" s="536">
        <v>12.042</v>
      </c>
      <c r="F21" s="536">
        <v>53.496000000000002</v>
      </c>
      <c r="G21" s="536">
        <v>27.814</v>
      </c>
      <c r="H21" s="536">
        <v>2.1349999999999998</v>
      </c>
      <c r="I21" s="537">
        <v>3.03</v>
      </c>
      <c r="J21" s="537">
        <v>-21.667000000000002</v>
      </c>
      <c r="K21" s="537">
        <v>873.36500000000001</v>
      </c>
      <c r="L21" s="441"/>
      <c r="M21" s="469" t="s">
        <v>500</v>
      </c>
      <c r="N21" s="475">
        <v>7.0000000000000007E-2</v>
      </c>
      <c r="O21" s="537">
        <v>796.51300000000003</v>
      </c>
      <c r="P21" s="536">
        <v>12.042</v>
      </c>
      <c r="Q21" s="536">
        <v>53.496000000000002</v>
      </c>
      <c r="R21" s="536">
        <v>27.814</v>
      </c>
      <c r="S21" s="536">
        <v>2.1349999999999998</v>
      </c>
      <c r="T21" s="537">
        <v>3.03</v>
      </c>
      <c r="U21" s="537">
        <v>-21.667000000000002</v>
      </c>
      <c r="V21" s="537">
        <v>873.36500000000001</v>
      </c>
      <c r="W21" s="442"/>
      <c r="X21" s="657"/>
      <c r="Y21" s="657"/>
      <c r="Z21" s="657"/>
      <c r="AA21" s="657"/>
      <c r="AB21" s="657"/>
      <c r="AC21" s="657"/>
      <c r="AD21" s="657"/>
      <c r="AE21" s="657"/>
    </row>
    <row r="22" spans="1:31" s="12" customFormat="1">
      <c r="A22" s="312"/>
      <c r="B22" s="375" t="s">
        <v>501</v>
      </c>
      <c r="C22" s="474">
        <v>0.09</v>
      </c>
      <c r="D22" s="537">
        <v>150.17599999999999</v>
      </c>
      <c r="E22" s="537">
        <v>3.3159999999999998</v>
      </c>
      <c r="F22" s="537">
        <v>1.0549999999999999</v>
      </c>
      <c r="G22" s="537">
        <v>0</v>
      </c>
      <c r="H22" s="537">
        <v>0.57099999999999995</v>
      </c>
      <c r="I22" s="537">
        <v>0</v>
      </c>
      <c r="J22" s="537">
        <v>-4.4260000000000002</v>
      </c>
      <c r="K22" s="537">
        <v>150.69200000000001</v>
      </c>
      <c r="L22" s="441"/>
      <c r="M22" s="466" t="s">
        <v>501</v>
      </c>
      <c r="N22" s="474">
        <v>0.09</v>
      </c>
      <c r="O22" s="537">
        <v>150.17599999999999</v>
      </c>
      <c r="P22" s="537">
        <v>3.3159999999999998</v>
      </c>
      <c r="Q22" s="537">
        <v>1.0549999999999999</v>
      </c>
      <c r="R22" s="537">
        <v>0</v>
      </c>
      <c r="S22" s="537">
        <v>0.57099999999999995</v>
      </c>
      <c r="T22" s="537">
        <v>0</v>
      </c>
      <c r="U22" s="537">
        <v>-4.4260000000000002</v>
      </c>
      <c r="V22" s="537">
        <v>150.69200000000001</v>
      </c>
      <c r="W22" s="442"/>
      <c r="X22" s="657"/>
      <c r="Y22" s="657"/>
      <c r="Z22" s="657"/>
      <c r="AA22" s="657"/>
      <c r="AB22" s="657"/>
      <c r="AC22" s="657"/>
      <c r="AD22" s="657"/>
      <c r="AE22" s="657"/>
    </row>
    <row r="23" spans="1:31" s="12" customFormat="1">
      <c r="A23" s="312"/>
      <c r="B23" s="376" t="s">
        <v>502</v>
      </c>
      <c r="C23" s="475">
        <v>0.06</v>
      </c>
      <c r="D23" s="537">
        <v>280.11799999999999</v>
      </c>
      <c r="E23" s="536">
        <v>3.9769999999999999</v>
      </c>
      <c r="F23" s="536">
        <v>1.9059999999999999</v>
      </c>
      <c r="G23" s="536">
        <v>0</v>
      </c>
      <c r="H23" s="536">
        <v>0.52300000000000002</v>
      </c>
      <c r="I23" s="537">
        <v>0</v>
      </c>
      <c r="J23" s="537">
        <v>-5.9829999999999997</v>
      </c>
      <c r="K23" s="537">
        <v>280.54199999999997</v>
      </c>
      <c r="L23" s="441"/>
      <c r="M23" s="469" t="s">
        <v>503</v>
      </c>
      <c r="N23" s="475">
        <v>0.06</v>
      </c>
      <c r="O23" s="537">
        <v>280.11799999999999</v>
      </c>
      <c r="P23" s="536">
        <v>3.9769999999999999</v>
      </c>
      <c r="Q23" s="536">
        <v>1.9059999999999999</v>
      </c>
      <c r="R23" s="536">
        <v>0</v>
      </c>
      <c r="S23" s="536">
        <v>0.52300000000000002</v>
      </c>
      <c r="T23" s="537">
        <v>0</v>
      </c>
      <c r="U23" s="537">
        <v>-5.9829999999999997</v>
      </c>
      <c r="V23" s="537">
        <v>280.54199999999997</v>
      </c>
      <c r="W23" s="442"/>
      <c r="X23" s="657"/>
      <c r="Y23" s="657"/>
      <c r="Z23" s="657"/>
      <c r="AA23" s="657"/>
      <c r="AB23" s="657"/>
      <c r="AC23" s="657"/>
      <c r="AD23" s="657"/>
      <c r="AE23" s="657"/>
    </row>
    <row r="24" spans="1:31" s="12" customFormat="1">
      <c r="A24" s="312"/>
      <c r="B24" s="375" t="s">
        <v>504</v>
      </c>
      <c r="C24" s="474">
        <v>0.09</v>
      </c>
      <c r="D24" s="537">
        <v>729.23900000000003</v>
      </c>
      <c r="E24" s="537">
        <v>16.664999999999999</v>
      </c>
      <c r="F24" s="537">
        <v>5.2050000000000001</v>
      </c>
      <c r="G24" s="537">
        <v>0.125</v>
      </c>
      <c r="H24" s="537">
        <v>5.4420000000000002</v>
      </c>
      <c r="I24" s="537">
        <v>0.78300000000000003</v>
      </c>
      <c r="J24" s="537">
        <v>-34.003999999999998</v>
      </c>
      <c r="K24" s="537">
        <v>723.45699999999999</v>
      </c>
      <c r="L24" s="441"/>
      <c r="M24" s="466" t="s">
        <v>505</v>
      </c>
      <c r="N24" s="474">
        <v>0.09</v>
      </c>
      <c r="O24" s="537">
        <v>729.23900000000003</v>
      </c>
      <c r="P24" s="537">
        <v>16.664999999999999</v>
      </c>
      <c r="Q24" s="537">
        <v>5.2050000000000001</v>
      </c>
      <c r="R24" s="537">
        <v>0.125</v>
      </c>
      <c r="S24" s="537">
        <v>5.4420000000000002</v>
      </c>
      <c r="T24" s="537">
        <v>0.78300000000000003</v>
      </c>
      <c r="U24" s="537">
        <v>-34.003999999999998</v>
      </c>
      <c r="V24" s="537">
        <v>723.45699999999999</v>
      </c>
      <c r="W24" s="442"/>
      <c r="X24" s="657"/>
      <c r="Y24" s="657"/>
      <c r="Z24" s="657"/>
      <c r="AA24" s="657"/>
      <c r="AB24" s="657"/>
      <c r="AC24" s="657"/>
      <c r="AD24" s="657"/>
      <c r="AE24" s="657"/>
    </row>
    <row r="25" spans="1:31" s="12" customFormat="1">
      <c r="A25" s="312"/>
      <c r="B25" s="376" t="s">
        <v>506</v>
      </c>
      <c r="C25" s="475">
        <v>0.1</v>
      </c>
      <c r="D25" s="536">
        <v>2477.2339999999999</v>
      </c>
      <c r="E25" s="536">
        <v>57.881999999999998</v>
      </c>
      <c r="F25" s="536">
        <v>17.262</v>
      </c>
      <c r="G25" s="536">
        <v>0</v>
      </c>
      <c r="H25" s="536">
        <v>6.9690000000000003</v>
      </c>
      <c r="I25" s="536">
        <v>0</v>
      </c>
      <c r="J25" s="536">
        <v>-73.260999999999996</v>
      </c>
      <c r="K25" s="536">
        <v>2486.0859999999998</v>
      </c>
      <c r="L25" s="441"/>
      <c r="M25" s="469" t="s">
        <v>507</v>
      </c>
      <c r="N25" s="475">
        <v>0.1</v>
      </c>
      <c r="O25" s="536">
        <v>2477.2339999999999</v>
      </c>
      <c r="P25" s="536">
        <v>57.881999999999998</v>
      </c>
      <c r="Q25" s="536">
        <v>17.262</v>
      </c>
      <c r="R25" s="536">
        <v>0</v>
      </c>
      <c r="S25" s="536">
        <v>6.9690000000000003</v>
      </c>
      <c r="T25" s="536">
        <v>0</v>
      </c>
      <c r="U25" s="536">
        <v>-73.260999999999996</v>
      </c>
      <c r="V25" s="536">
        <v>2486.0859999999998</v>
      </c>
      <c r="W25" s="442"/>
      <c r="X25" s="657"/>
      <c r="Y25" s="657"/>
      <c r="Z25" s="657"/>
      <c r="AA25" s="657"/>
      <c r="AB25" s="657"/>
      <c r="AC25" s="657"/>
      <c r="AD25" s="657"/>
      <c r="AE25" s="657"/>
    </row>
    <row r="26" spans="1:31" s="12" customFormat="1">
      <c r="A26" s="312"/>
      <c r="B26" s="375" t="s">
        <v>508</v>
      </c>
      <c r="C26" s="474">
        <v>9.4E-2</v>
      </c>
      <c r="D26" s="537">
        <v>833.59100000000001</v>
      </c>
      <c r="E26" s="537">
        <v>18.847000000000001</v>
      </c>
      <c r="F26" s="537">
        <v>5.827</v>
      </c>
      <c r="G26" s="537">
        <v>0</v>
      </c>
      <c r="H26" s="537">
        <v>2.105</v>
      </c>
      <c r="I26" s="537">
        <v>1.099</v>
      </c>
      <c r="J26" s="537">
        <v>-22.966000000000001</v>
      </c>
      <c r="K26" s="537">
        <v>838.50400000000002</v>
      </c>
      <c r="L26" s="441"/>
      <c r="M26" s="466" t="s">
        <v>508</v>
      </c>
      <c r="N26" s="474">
        <v>9.4E-2</v>
      </c>
      <c r="O26" s="537">
        <v>833.59100000000001</v>
      </c>
      <c r="P26" s="537">
        <v>18.847000000000001</v>
      </c>
      <c r="Q26" s="537">
        <v>5.827</v>
      </c>
      <c r="R26" s="537">
        <v>0</v>
      </c>
      <c r="S26" s="537">
        <v>2.105</v>
      </c>
      <c r="T26" s="537">
        <v>1.099</v>
      </c>
      <c r="U26" s="537">
        <v>-22.966000000000001</v>
      </c>
      <c r="V26" s="537">
        <v>838.50400000000002</v>
      </c>
      <c r="W26" s="442"/>
      <c r="X26" s="657"/>
      <c r="Y26" s="657"/>
      <c r="Z26" s="657"/>
      <c r="AA26" s="657"/>
      <c r="AB26" s="657"/>
      <c r="AC26" s="657"/>
      <c r="AD26" s="657"/>
      <c r="AE26" s="657"/>
    </row>
    <row r="27" spans="1:31" s="12" customFormat="1">
      <c r="A27" s="312"/>
      <c r="B27" s="375" t="s">
        <v>509</v>
      </c>
      <c r="C27" s="474">
        <v>7.0000000000000007E-2</v>
      </c>
      <c r="D27" s="537">
        <v>1750.2550000000001</v>
      </c>
      <c r="E27" s="537">
        <v>0</v>
      </c>
      <c r="F27" s="537">
        <v>0</v>
      </c>
      <c r="G27" s="537">
        <v>319.58699999999999</v>
      </c>
      <c r="H27" s="537">
        <v>0</v>
      </c>
      <c r="I27" s="537">
        <v>0</v>
      </c>
      <c r="J27" s="537">
        <v>0</v>
      </c>
      <c r="K27" s="537">
        <v>2069.8420000000001</v>
      </c>
      <c r="L27" s="441"/>
      <c r="M27" s="466" t="s">
        <v>509</v>
      </c>
      <c r="N27" s="474">
        <v>7.0000000000000007E-2</v>
      </c>
      <c r="O27" s="537">
        <v>1750.2550000000001</v>
      </c>
      <c r="P27" s="537">
        <v>0</v>
      </c>
      <c r="Q27" s="537">
        <v>0</v>
      </c>
      <c r="R27" s="537">
        <v>319.58699999999999</v>
      </c>
      <c r="S27" s="537">
        <v>0</v>
      </c>
      <c r="T27" s="537">
        <v>0</v>
      </c>
      <c r="U27" s="537">
        <v>0</v>
      </c>
      <c r="V27" s="537">
        <v>2069.8420000000001</v>
      </c>
      <c r="W27" s="442"/>
      <c r="X27" s="657"/>
      <c r="Y27" s="657"/>
      <c r="Z27" s="657"/>
      <c r="AA27" s="657"/>
      <c r="AB27" s="657"/>
      <c r="AC27" s="657"/>
      <c r="AD27" s="657"/>
      <c r="AE27" s="657"/>
    </row>
    <row r="28" spans="1:31" s="12" customFormat="1">
      <c r="A28" s="312"/>
      <c r="B28" s="375" t="s">
        <v>510</v>
      </c>
      <c r="C28" s="474">
        <v>4.8000000000000001E-2</v>
      </c>
      <c r="D28" s="537">
        <v>304.19400000000002</v>
      </c>
      <c r="E28" s="537">
        <v>3.512</v>
      </c>
      <c r="F28" s="537">
        <v>2.19</v>
      </c>
      <c r="G28" s="537">
        <v>0</v>
      </c>
      <c r="H28" s="537">
        <v>0.94199999999999995</v>
      </c>
      <c r="I28" s="537">
        <v>0</v>
      </c>
      <c r="J28" s="537">
        <v>-5.8529999999999998</v>
      </c>
      <c r="K28" s="537">
        <v>304.98599999999999</v>
      </c>
      <c r="L28" s="441"/>
      <c r="M28" s="466" t="s">
        <v>510</v>
      </c>
      <c r="N28" s="474">
        <v>4.8000000000000001E-2</v>
      </c>
      <c r="O28" s="537">
        <v>304.19400000000002</v>
      </c>
      <c r="P28" s="537">
        <v>3.512</v>
      </c>
      <c r="Q28" s="537">
        <v>2.19</v>
      </c>
      <c r="R28" s="537">
        <v>0</v>
      </c>
      <c r="S28" s="537">
        <v>0.94199999999999995</v>
      </c>
      <c r="T28" s="537">
        <v>0</v>
      </c>
      <c r="U28" s="537">
        <v>-5.8529999999999998</v>
      </c>
      <c r="V28" s="537">
        <v>304.98599999999999</v>
      </c>
      <c r="W28" s="442"/>
      <c r="X28" s="657"/>
      <c r="Y28" s="657"/>
      <c r="Z28" s="657"/>
      <c r="AA28" s="657"/>
      <c r="AB28" s="657"/>
      <c r="AC28" s="657"/>
      <c r="AD28" s="657"/>
      <c r="AE28" s="657"/>
    </row>
    <row r="29" spans="1:31" s="12" customFormat="1">
      <c r="A29" s="312"/>
      <c r="B29" s="375" t="s">
        <v>511</v>
      </c>
      <c r="C29" s="474">
        <v>8.6999999999999994E-2</v>
      </c>
      <c r="D29" s="537">
        <v>1371.8720000000001</v>
      </c>
      <c r="E29" s="537">
        <v>24.439</v>
      </c>
      <c r="F29" s="537">
        <v>7.06</v>
      </c>
      <c r="G29" s="537">
        <v>45.475999999999999</v>
      </c>
      <c r="H29" s="537">
        <v>10.266999999999999</v>
      </c>
      <c r="I29" s="537">
        <v>0.84199999999999997</v>
      </c>
      <c r="J29" s="537">
        <v>-35.21</v>
      </c>
      <c r="K29" s="537">
        <v>1424.748</v>
      </c>
      <c r="L29" s="441"/>
      <c r="M29" s="466" t="s">
        <v>511</v>
      </c>
      <c r="N29" s="474">
        <v>8.6999999999999994E-2</v>
      </c>
      <c r="O29" s="537">
        <v>1371.8720000000001</v>
      </c>
      <c r="P29" s="537">
        <v>24.439</v>
      </c>
      <c r="Q29" s="537">
        <v>7.06</v>
      </c>
      <c r="R29" s="537">
        <v>45.475999999999999</v>
      </c>
      <c r="S29" s="537">
        <v>10.266999999999999</v>
      </c>
      <c r="T29" s="537">
        <v>0.84199999999999997</v>
      </c>
      <c r="U29" s="537">
        <v>-35.21</v>
      </c>
      <c r="V29" s="537">
        <v>1424.748</v>
      </c>
      <c r="W29" s="442"/>
      <c r="X29" s="657"/>
      <c r="Y29" s="657"/>
      <c r="Z29" s="657"/>
      <c r="AA29" s="657"/>
      <c r="AB29" s="657"/>
      <c r="AC29" s="657"/>
      <c r="AD29" s="657"/>
      <c r="AE29" s="657"/>
    </row>
    <row r="30" spans="1:31" s="12" customFormat="1">
      <c r="A30" s="312"/>
      <c r="B30" s="375" t="s">
        <v>512</v>
      </c>
      <c r="C30" s="474">
        <v>5.0999999999999997E-2</v>
      </c>
      <c r="D30" s="536">
        <v>1098.33</v>
      </c>
      <c r="E30" s="537">
        <v>0</v>
      </c>
      <c r="F30" s="537">
        <v>0</v>
      </c>
      <c r="G30" s="537">
        <v>201.041</v>
      </c>
      <c r="H30" s="537">
        <v>0</v>
      </c>
      <c r="I30" s="537">
        <v>0</v>
      </c>
      <c r="J30" s="537">
        <v>0</v>
      </c>
      <c r="K30" s="536">
        <v>1299.3720000000001</v>
      </c>
      <c r="L30" s="441"/>
      <c r="M30" s="466" t="s">
        <v>512</v>
      </c>
      <c r="N30" s="474">
        <v>5.0999999999999997E-2</v>
      </c>
      <c r="O30" s="536">
        <v>1098.33</v>
      </c>
      <c r="P30" s="537">
        <v>0</v>
      </c>
      <c r="Q30" s="537">
        <v>0</v>
      </c>
      <c r="R30" s="537">
        <v>201.041</v>
      </c>
      <c r="S30" s="537">
        <v>0</v>
      </c>
      <c r="T30" s="537">
        <v>0</v>
      </c>
      <c r="U30" s="537">
        <v>0</v>
      </c>
      <c r="V30" s="536">
        <v>1299.3720000000001</v>
      </c>
      <c r="W30" s="442"/>
      <c r="X30" s="657"/>
      <c r="Y30" s="657"/>
      <c r="Z30" s="657"/>
      <c r="AA30" s="657"/>
      <c r="AB30" s="657"/>
      <c r="AC30" s="657"/>
      <c r="AD30" s="657"/>
      <c r="AE30" s="657"/>
    </row>
    <row r="31" spans="1:31" s="12" customFormat="1">
      <c r="A31" s="312"/>
      <c r="B31" s="466" t="s">
        <v>513</v>
      </c>
      <c r="C31" s="474">
        <v>0.06</v>
      </c>
      <c r="D31" s="536">
        <v>1.56</v>
      </c>
      <c r="E31" s="537">
        <v>0</v>
      </c>
      <c r="F31" s="537">
        <v>0</v>
      </c>
      <c r="G31" s="537">
        <v>0.54100000000000004</v>
      </c>
      <c r="H31" s="537">
        <v>0</v>
      </c>
      <c r="I31" s="537">
        <v>0</v>
      </c>
      <c r="J31" s="537">
        <v>0</v>
      </c>
      <c r="K31" s="536">
        <v>2.1019999999999999</v>
      </c>
      <c r="L31" s="441"/>
      <c r="M31" s="466" t="s">
        <v>513</v>
      </c>
      <c r="N31" s="474">
        <v>0.06</v>
      </c>
      <c r="O31" s="536">
        <v>1.56</v>
      </c>
      <c r="P31" s="537">
        <v>0</v>
      </c>
      <c r="Q31" s="537">
        <v>0</v>
      </c>
      <c r="R31" s="537">
        <v>0.54100000000000004</v>
      </c>
      <c r="S31" s="537">
        <v>0</v>
      </c>
      <c r="T31" s="537">
        <v>0</v>
      </c>
      <c r="U31" s="537">
        <v>0</v>
      </c>
      <c r="V31" s="536">
        <v>2.1019999999999999</v>
      </c>
      <c r="W31" s="442"/>
      <c r="X31" s="657"/>
      <c r="Y31" s="657"/>
      <c r="Z31" s="657"/>
      <c r="AA31" s="657"/>
      <c r="AB31" s="657"/>
      <c r="AC31" s="657"/>
      <c r="AD31" s="657"/>
      <c r="AE31" s="657"/>
    </row>
    <row r="32" spans="1:31" s="12" customFormat="1">
      <c r="A32" s="312"/>
      <c r="B32" s="376" t="s">
        <v>514</v>
      </c>
      <c r="C32" s="475">
        <v>7.8E-2</v>
      </c>
      <c r="D32" s="536">
        <v>545.39400000000001</v>
      </c>
      <c r="E32" s="536">
        <v>10.359</v>
      </c>
      <c r="F32" s="536">
        <v>3.8159999999999998</v>
      </c>
      <c r="G32" s="536">
        <v>0</v>
      </c>
      <c r="H32" s="536">
        <v>2.3119999999999998</v>
      </c>
      <c r="I32" s="537">
        <v>0.19900000000000001</v>
      </c>
      <c r="J32" s="536">
        <v>-15.081</v>
      </c>
      <c r="K32" s="536">
        <v>547.00099999999998</v>
      </c>
      <c r="L32" s="441"/>
      <c r="M32" s="469" t="s">
        <v>514</v>
      </c>
      <c r="N32" s="475">
        <v>7.8E-2</v>
      </c>
      <c r="O32" s="536">
        <v>545.39400000000001</v>
      </c>
      <c r="P32" s="536">
        <v>10.359</v>
      </c>
      <c r="Q32" s="536">
        <v>3.8159999999999998</v>
      </c>
      <c r="R32" s="536">
        <v>0</v>
      </c>
      <c r="S32" s="536">
        <v>2.3119999999999998</v>
      </c>
      <c r="T32" s="537">
        <v>0.19900000000000001</v>
      </c>
      <c r="U32" s="536">
        <v>-15.081</v>
      </c>
      <c r="V32" s="536">
        <v>547.00099999999998</v>
      </c>
      <c r="W32" s="442"/>
      <c r="X32" s="657"/>
      <c r="Y32" s="657"/>
      <c r="Z32" s="657"/>
      <c r="AA32" s="657"/>
      <c r="AB32" s="657"/>
      <c r="AC32" s="657"/>
      <c r="AD32" s="657"/>
      <c r="AE32" s="657"/>
    </row>
    <row r="33" spans="1:31" s="12" customFormat="1">
      <c r="A33" s="312"/>
      <c r="B33" s="375" t="s">
        <v>515</v>
      </c>
      <c r="C33" s="474">
        <v>7.6999999999999999E-2</v>
      </c>
      <c r="D33" s="537">
        <v>856.053</v>
      </c>
      <c r="E33" s="537">
        <v>16.010000000000002</v>
      </c>
      <c r="F33" s="537">
        <v>6</v>
      </c>
      <c r="G33" s="537">
        <v>0</v>
      </c>
      <c r="H33" s="537">
        <v>2.6989999999999998</v>
      </c>
      <c r="I33" s="537">
        <v>0.19900000000000001</v>
      </c>
      <c r="J33" s="537">
        <v>-22.564</v>
      </c>
      <c r="K33" s="537">
        <v>858.399</v>
      </c>
      <c r="L33" s="441"/>
      <c r="M33" s="466" t="s">
        <v>515</v>
      </c>
      <c r="N33" s="474">
        <v>7.6999999999999999E-2</v>
      </c>
      <c r="O33" s="537">
        <v>856.053</v>
      </c>
      <c r="P33" s="537">
        <v>16.010000000000002</v>
      </c>
      <c r="Q33" s="537">
        <v>6</v>
      </c>
      <c r="R33" s="537">
        <v>0</v>
      </c>
      <c r="S33" s="537">
        <v>2.6989999999999998</v>
      </c>
      <c r="T33" s="537">
        <v>0.19900000000000001</v>
      </c>
      <c r="U33" s="537">
        <v>-22.564</v>
      </c>
      <c r="V33" s="537">
        <v>858.399</v>
      </c>
      <c r="W33" s="442"/>
      <c r="X33" s="657"/>
      <c r="Y33" s="657"/>
      <c r="Z33" s="657"/>
      <c r="AA33" s="657"/>
      <c r="AB33" s="657"/>
      <c r="AC33" s="657"/>
      <c r="AD33" s="657"/>
      <c r="AE33" s="657"/>
    </row>
    <row r="34" spans="1:31" s="12" customFormat="1">
      <c r="A34" s="312"/>
      <c r="B34" s="376" t="s">
        <v>516</v>
      </c>
      <c r="C34" s="475">
        <v>7.5999999999999998E-2</v>
      </c>
      <c r="D34" s="536">
        <v>2164.0059999999999</v>
      </c>
      <c r="E34" s="536">
        <v>40.093000000000004</v>
      </c>
      <c r="F34" s="536">
        <v>15.249000000000001</v>
      </c>
      <c r="G34" s="536">
        <v>0</v>
      </c>
      <c r="H34" s="536">
        <v>3.8980000000000001</v>
      </c>
      <c r="I34" s="536">
        <v>0</v>
      </c>
      <c r="J34" s="536">
        <v>-52.295000000000002</v>
      </c>
      <c r="K34" s="536">
        <v>2170.9520000000002</v>
      </c>
      <c r="L34" s="441"/>
      <c r="M34" s="469" t="s">
        <v>517</v>
      </c>
      <c r="N34" s="475">
        <v>7.5999999999999998E-2</v>
      </c>
      <c r="O34" s="536">
        <v>2164.0059999999999</v>
      </c>
      <c r="P34" s="536">
        <v>40.093000000000004</v>
      </c>
      <c r="Q34" s="536">
        <v>15.249000000000001</v>
      </c>
      <c r="R34" s="536">
        <v>0</v>
      </c>
      <c r="S34" s="536">
        <v>3.8980000000000001</v>
      </c>
      <c r="T34" s="536">
        <v>0</v>
      </c>
      <c r="U34" s="536">
        <v>-52.295000000000002</v>
      </c>
      <c r="V34" s="536">
        <v>2170.9520000000002</v>
      </c>
      <c r="W34" s="442"/>
      <c r="X34" s="657"/>
      <c r="Y34" s="657"/>
      <c r="Z34" s="657"/>
      <c r="AA34" s="657"/>
      <c r="AB34" s="657"/>
      <c r="AC34" s="657"/>
      <c r="AD34" s="657"/>
      <c r="AE34" s="657"/>
    </row>
    <row r="35" spans="1:31" s="12" customFormat="1">
      <c r="A35" s="312"/>
      <c r="B35" s="375" t="s">
        <v>518</v>
      </c>
      <c r="C35" s="474">
        <v>6.5000000000000002E-2</v>
      </c>
      <c r="D35" s="537">
        <v>832.93200000000002</v>
      </c>
      <c r="E35" s="537">
        <v>12.835000000000001</v>
      </c>
      <c r="F35" s="537">
        <v>2.2029999999999998</v>
      </c>
      <c r="G35" s="537">
        <v>9.5109999999999992</v>
      </c>
      <c r="H35" s="537">
        <v>8.8390000000000004</v>
      </c>
      <c r="I35" s="537">
        <v>1.7999999999999999E-2</v>
      </c>
      <c r="J35" s="537">
        <v>-50.555999999999997</v>
      </c>
      <c r="K35" s="537">
        <v>815.78399999999999</v>
      </c>
      <c r="L35" s="441"/>
      <c r="M35" s="466" t="s">
        <v>518</v>
      </c>
      <c r="N35" s="474">
        <v>6.5000000000000002E-2</v>
      </c>
      <c r="O35" s="537">
        <v>832.93200000000002</v>
      </c>
      <c r="P35" s="537">
        <v>12.835000000000001</v>
      </c>
      <c r="Q35" s="537">
        <v>2.2029999999999998</v>
      </c>
      <c r="R35" s="537">
        <v>9.5109999999999992</v>
      </c>
      <c r="S35" s="537">
        <v>8.8390000000000004</v>
      </c>
      <c r="T35" s="537">
        <v>1.7999999999999999E-2</v>
      </c>
      <c r="U35" s="537">
        <v>-50.555999999999997</v>
      </c>
      <c r="V35" s="537">
        <v>815.78399999999999</v>
      </c>
      <c r="W35" s="442"/>
      <c r="X35" s="657"/>
      <c r="Y35" s="657"/>
      <c r="Z35" s="657"/>
      <c r="AA35" s="657"/>
      <c r="AB35" s="657"/>
      <c r="AC35" s="657"/>
      <c r="AD35" s="657"/>
      <c r="AE35" s="657"/>
    </row>
    <row r="36" spans="1:31" s="12" customFormat="1">
      <c r="A36" s="312"/>
      <c r="B36" s="376" t="s">
        <v>519</v>
      </c>
      <c r="C36" s="475">
        <v>4.2999999999999997E-2</v>
      </c>
      <c r="D36" s="536">
        <v>428.97199999999998</v>
      </c>
      <c r="E36" s="536">
        <v>4.7709999999999999</v>
      </c>
      <c r="F36" s="536">
        <v>2.746</v>
      </c>
      <c r="G36" s="536">
        <v>0</v>
      </c>
      <c r="H36" s="536">
        <v>3.6869999999999998</v>
      </c>
      <c r="I36" s="537">
        <v>2.4889999999999999</v>
      </c>
      <c r="J36" s="537">
        <v>-16.039000000000001</v>
      </c>
      <c r="K36" s="536">
        <v>426.62700000000001</v>
      </c>
      <c r="L36" s="441"/>
      <c r="M36" s="469" t="s">
        <v>519</v>
      </c>
      <c r="N36" s="475">
        <v>4.2999999999999997E-2</v>
      </c>
      <c r="O36" s="536">
        <v>428.97199999999998</v>
      </c>
      <c r="P36" s="536">
        <v>4.7709999999999999</v>
      </c>
      <c r="Q36" s="536">
        <v>2.746</v>
      </c>
      <c r="R36" s="536">
        <v>0</v>
      </c>
      <c r="S36" s="536">
        <v>3.6869999999999998</v>
      </c>
      <c r="T36" s="537">
        <v>2.4889999999999999</v>
      </c>
      <c r="U36" s="537">
        <v>-16.039000000000001</v>
      </c>
      <c r="V36" s="536">
        <v>426.62700000000001</v>
      </c>
      <c r="W36" s="442"/>
      <c r="X36" s="657"/>
      <c r="Y36" s="657"/>
      <c r="Z36" s="657"/>
      <c r="AA36" s="657"/>
      <c r="AB36" s="657"/>
      <c r="AC36" s="657"/>
      <c r="AD36" s="657"/>
      <c r="AE36" s="657"/>
    </row>
    <row r="37" spans="1:31" s="12" customFormat="1">
      <c r="A37" s="312"/>
      <c r="B37" s="375" t="s">
        <v>285</v>
      </c>
      <c r="C37" s="474">
        <v>6.2E-2</v>
      </c>
      <c r="D37" s="537">
        <v>65.506</v>
      </c>
      <c r="E37" s="537">
        <v>0.98299999999999998</v>
      </c>
      <c r="F37" s="537">
        <v>0.16500000000000001</v>
      </c>
      <c r="G37" s="537">
        <v>0</v>
      </c>
      <c r="H37" s="537">
        <v>0.68200000000000005</v>
      </c>
      <c r="I37" s="537">
        <v>3.0000000000000001E-3</v>
      </c>
      <c r="J37" s="537">
        <v>-4.194</v>
      </c>
      <c r="K37" s="537">
        <v>63.146000000000001</v>
      </c>
      <c r="L37" s="441"/>
      <c r="M37" s="466" t="s">
        <v>285</v>
      </c>
      <c r="N37" s="474">
        <v>6.2E-2</v>
      </c>
      <c r="O37" s="537">
        <v>65.506</v>
      </c>
      <c r="P37" s="537">
        <v>0.98299999999999998</v>
      </c>
      <c r="Q37" s="537">
        <v>0.16500000000000001</v>
      </c>
      <c r="R37" s="537">
        <v>0</v>
      </c>
      <c r="S37" s="537">
        <v>0.68200000000000005</v>
      </c>
      <c r="T37" s="537">
        <v>3.0000000000000001E-3</v>
      </c>
      <c r="U37" s="537">
        <v>-4.194</v>
      </c>
      <c r="V37" s="537">
        <v>63.146000000000001</v>
      </c>
      <c r="W37" s="442"/>
      <c r="X37" s="657"/>
      <c r="Y37" s="657"/>
      <c r="Z37" s="657"/>
      <c r="AA37" s="657"/>
      <c r="AB37" s="657"/>
      <c r="AC37" s="657"/>
      <c r="AD37" s="657"/>
      <c r="AE37" s="657"/>
    </row>
    <row r="38" spans="1:31" s="12" customFormat="1">
      <c r="A38" s="312"/>
      <c r="B38" s="376" t="s">
        <v>520</v>
      </c>
      <c r="C38" s="475">
        <v>0.09</v>
      </c>
      <c r="D38" s="537">
        <v>451.649</v>
      </c>
      <c r="E38" s="536">
        <v>9.7850000000000001</v>
      </c>
      <c r="F38" s="536">
        <v>3.15</v>
      </c>
      <c r="G38" s="536">
        <v>0</v>
      </c>
      <c r="H38" s="536">
        <v>1.6180000000000001</v>
      </c>
      <c r="I38" s="537">
        <v>0</v>
      </c>
      <c r="J38" s="537">
        <v>-13.105</v>
      </c>
      <c r="K38" s="537">
        <v>453.09899999999999</v>
      </c>
      <c r="L38" s="441"/>
      <c r="M38" s="376" t="s">
        <v>521</v>
      </c>
      <c r="N38" s="475">
        <v>0.09</v>
      </c>
      <c r="O38" s="537">
        <v>451.649</v>
      </c>
      <c r="P38" s="536">
        <v>9.7850000000000001</v>
      </c>
      <c r="Q38" s="536">
        <v>3.15</v>
      </c>
      <c r="R38" s="536">
        <v>0</v>
      </c>
      <c r="S38" s="536">
        <v>1.6180000000000001</v>
      </c>
      <c r="T38" s="537">
        <v>0</v>
      </c>
      <c r="U38" s="537">
        <v>-13.105</v>
      </c>
      <c r="V38" s="537">
        <v>453.09899999999999</v>
      </c>
      <c r="W38" s="442"/>
      <c r="X38" s="657"/>
      <c r="Y38" s="657"/>
      <c r="Z38" s="657"/>
      <c r="AA38" s="657"/>
      <c r="AB38" s="657"/>
      <c r="AC38" s="657"/>
      <c r="AD38" s="657"/>
      <c r="AE38" s="657"/>
    </row>
    <row r="39" spans="1:31" s="12" customFormat="1">
      <c r="A39" s="312"/>
      <c r="B39" s="375" t="s">
        <v>284</v>
      </c>
      <c r="C39" s="474">
        <v>5.8999999999999997E-2</v>
      </c>
      <c r="D39" s="537">
        <v>528.36699999999996</v>
      </c>
      <c r="E39" s="537">
        <v>7.5609999999999999</v>
      </c>
      <c r="F39" s="537">
        <v>1.4550000000000001</v>
      </c>
      <c r="G39" s="537">
        <v>0.34799999999999998</v>
      </c>
      <c r="H39" s="537">
        <v>4.4550000000000001</v>
      </c>
      <c r="I39" s="537">
        <v>8.9999999999999993E-3</v>
      </c>
      <c r="J39" s="537">
        <v>-26.006</v>
      </c>
      <c r="K39" s="537">
        <v>516.19200000000001</v>
      </c>
      <c r="L39" s="441"/>
      <c r="M39" s="375" t="s">
        <v>284</v>
      </c>
      <c r="N39" s="474">
        <v>5.8999999999999997E-2</v>
      </c>
      <c r="O39" s="537">
        <v>528.36699999999996</v>
      </c>
      <c r="P39" s="537">
        <v>7.5609999999999999</v>
      </c>
      <c r="Q39" s="537">
        <v>1.4550000000000001</v>
      </c>
      <c r="R39" s="537">
        <v>0.34799999999999998</v>
      </c>
      <c r="S39" s="537">
        <v>4.4550000000000001</v>
      </c>
      <c r="T39" s="537">
        <v>8.9999999999999993E-3</v>
      </c>
      <c r="U39" s="537">
        <v>-26.006</v>
      </c>
      <c r="V39" s="537">
        <v>516.19200000000001</v>
      </c>
      <c r="W39" s="442"/>
      <c r="X39" s="657"/>
      <c r="Y39" s="657"/>
      <c r="Z39" s="657"/>
      <c r="AA39" s="657"/>
      <c r="AB39" s="657"/>
      <c r="AC39" s="657"/>
      <c r="AD39" s="657"/>
      <c r="AE39" s="657"/>
    </row>
    <row r="40" spans="1:31" s="12" customFormat="1">
      <c r="A40" s="312"/>
      <c r="B40" s="376" t="s">
        <v>287</v>
      </c>
      <c r="C40" s="475">
        <v>5.2999999999999999E-2</v>
      </c>
      <c r="D40" s="536">
        <v>110.633</v>
      </c>
      <c r="E40" s="536">
        <v>1.4339999999999999</v>
      </c>
      <c r="F40" s="536">
        <v>0.29599999999999999</v>
      </c>
      <c r="G40" s="536">
        <v>0</v>
      </c>
      <c r="H40" s="536">
        <v>1.619</v>
      </c>
      <c r="I40" s="537">
        <v>0</v>
      </c>
      <c r="J40" s="537">
        <v>-5.95</v>
      </c>
      <c r="K40" s="536">
        <v>108.033</v>
      </c>
      <c r="L40" s="441"/>
      <c r="M40" s="376" t="s">
        <v>287</v>
      </c>
      <c r="N40" s="475">
        <v>5.2999999999999999E-2</v>
      </c>
      <c r="O40" s="536">
        <v>110.633</v>
      </c>
      <c r="P40" s="536">
        <v>1.4339999999999999</v>
      </c>
      <c r="Q40" s="536">
        <v>0.29599999999999999</v>
      </c>
      <c r="R40" s="536">
        <v>0</v>
      </c>
      <c r="S40" s="536">
        <v>1.619</v>
      </c>
      <c r="T40" s="537">
        <v>0</v>
      </c>
      <c r="U40" s="537">
        <v>-5.95</v>
      </c>
      <c r="V40" s="536">
        <v>108.033</v>
      </c>
      <c r="W40" s="442"/>
      <c r="X40" s="657"/>
      <c r="Y40" s="657"/>
      <c r="Z40" s="657"/>
      <c r="AA40" s="657"/>
      <c r="AB40" s="657"/>
      <c r="AC40" s="657"/>
      <c r="AD40" s="657"/>
      <c r="AE40" s="657"/>
    </row>
    <row r="41" spans="1:31" s="12" customFormat="1">
      <c r="A41" s="312"/>
      <c r="B41" s="375" t="s">
        <v>522</v>
      </c>
      <c r="C41" s="474">
        <v>6.5000000000000002E-2</v>
      </c>
      <c r="D41" s="537">
        <v>72.116</v>
      </c>
      <c r="E41" s="537">
        <v>1.147</v>
      </c>
      <c r="F41" s="537">
        <v>0.48599999999999999</v>
      </c>
      <c r="G41" s="537">
        <v>0</v>
      </c>
      <c r="H41" s="537">
        <v>0.45500000000000002</v>
      </c>
      <c r="I41" s="537">
        <v>0.185</v>
      </c>
      <c r="J41" s="537">
        <v>-2.5059999999999998</v>
      </c>
      <c r="K41" s="537">
        <v>71.884</v>
      </c>
      <c r="L41" s="441"/>
      <c r="M41" s="375" t="s">
        <v>522</v>
      </c>
      <c r="N41" s="474">
        <v>6.5000000000000002E-2</v>
      </c>
      <c r="O41" s="537">
        <v>72.116</v>
      </c>
      <c r="P41" s="537">
        <v>1.147</v>
      </c>
      <c r="Q41" s="537">
        <v>0.48599999999999999</v>
      </c>
      <c r="R41" s="537">
        <v>0</v>
      </c>
      <c r="S41" s="537">
        <v>0.45500000000000002</v>
      </c>
      <c r="T41" s="537">
        <v>0.185</v>
      </c>
      <c r="U41" s="537">
        <v>-2.5059999999999998</v>
      </c>
      <c r="V41" s="537">
        <v>71.884</v>
      </c>
      <c r="W41" s="442"/>
      <c r="X41" s="657"/>
      <c r="Y41" s="657"/>
      <c r="Z41" s="657"/>
      <c r="AA41" s="657"/>
      <c r="AB41" s="657"/>
      <c r="AC41" s="657"/>
      <c r="AD41" s="657"/>
      <c r="AE41" s="657"/>
    </row>
    <row r="42" spans="1:31" s="12" customFormat="1">
      <c r="A42" s="312"/>
      <c r="B42" s="376" t="s">
        <v>523</v>
      </c>
      <c r="C42" s="475">
        <v>0.08</v>
      </c>
      <c r="D42" s="536">
        <v>745.28599999999994</v>
      </c>
      <c r="E42" s="536">
        <v>14.407999999999999</v>
      </c>
      <c r="F42" s="536">
        <v>5.2480000000000002</v>
      </c>
      <c r="G42" s="536">
        <v>0</v>
      </c>
      <c r="H42" s="536">
        <v>3.492</v>
      </c>
      <c r="I42" s="536">
        <v>0</v>
      </c>
      <c r="J42" s="536">
        <v>-21.178000000000001</v>
      </c>
      <c r="K42" s="536">
        <v>747.25599999999997</v>
      </c>
      <c r="L42" s="441"/>
      <c r="M42" s="376" t="s">
        <v>524</v>
      </c>
      <c r="N42" s="475">
        <v>0.08</v>
      </c>
      <c r="O42" s="536">
        <v>745.28599999999994</v>
      </c>
      <c r="P42" s="536">
        <v>14.407999999999999</v>
      </c>
      <c r="Q42" s="536">
        <v>5.2480000000000002</v>
      </c>
      <c r="R42" s="536">
        <v>0</v>
      </c>
      <c r="S42" s="536">
        <v>3.492</v>
      </c>
      <c r="T42" s="536">
        <v>0</v>
      </c>
      <c r="U42" s="536">
        <v>-21.178000000000001</v>
      </c>
      <c r="V42" s="536">
        <v>747.25599999999997</v>
      </c>
      <c r="W42" s="442"/>
      <c r="X42" s="657"/>
      <c r="Y42" s="657"/>
      <c r="Z42" s="657"/>
      <c r="AA42" s="657"/>
      <c r="AB42" s="657"/>
      <c r="AC42" s="657"/>
      <c r="AD42" s="657"/>
      <c r="AE42" s="657"/>
    </row>
    <row r="43" spans="1:31" s="12" customFormat="1">
      <c r="A43" s="312"/>
      <c r="B43" s="375" t="s">
        <v>286</v>
      </c>
      <c r="C43" s="474">
        <v>6.3E-2</v>
      </c>
      <c r="D43" s="537">
        <v>175.768</v>
      </c>
      <c r="E43" s="537">
        <v>2.6970000000000001</v>
      </c>
      <c r="F43" s="537">
        <v>0.45400000000000001</v>
      </c>
      <c r="G43" s="537">
        <v>2.665</v>
      </c>
      <c r="H43" s="537">
        <v>2.7549999999999999</v>
      </c>
      <c r="I43" s="537">
        <v>4.1000000000000002E-2</v>
      </c>
      <c r="J43" s="537">
        <v>-11.359</v>
      </c>
      <c r="K43" s="537">
        <v>173.023</v>
      </c>
      <c r="L43" s="441"/>
      <c r="M43" s="375" t="s">
        <v>286</v>
      </c>
      <c r="N43" s="474">
        <v>6.3E-2</v>
      </c>
      <c r="O43" s="537">
        <v>175.768</v>
      </c>
      <c r="P43" s="537">
        <v>2.6970000000000001</v>
      </c>
      <c r="Q43" s="537">
        <v>0.45400000000000001</v>
      </c>
      <c r="R43" s="537">
        <v>2.665</v>
      </c>
      <c r="S43" s="537">
        <v>2.7549999999999999</v>
      </c>
      <c r="T43" s="537">
        <v>4.1000000000000002E-2</v>
      </c>
      <c r="U43" s="537">
        <v>-11.359</v>
      </c>
      <c r="V43" s="537">
        <v>173.023</v>
      </c>
      <c r="W43" s="442"/>
      <c r="X43" s="657"/>
      <c r="Y43" s="657"/>
      <c r="Z43" s="657"/>
      <c r="AA43" s="657"/>
      <c r="AB43" s="657"/>
      <c r="AC43" s="657"/>
      <c r="AD43" s="657"/>
      <c r="AE43" s="657"/>
    </row>
    <row r="44" spans="1:31" s="12" customFormat="1">
      <c r="A44" s="312"/>
      <c r="B44" s="376" t="s">
        <v>525</v>
      </c>
      <c r="C44" s="475">
        <v>5.5E-2</v>
      </c>
      <c r="D44" s="536">
        <v>67.283000000000001</v>
      </c>
      <c r="E44" s="536">
        <v>0.98099999999999998</v>
      </c>
      <c r="F44" s="536">
        <v>0.45800000000000002</v>
      </c>
      <c r="G44" s="536">
        <v>0</v>
      </c>
      <c r="H44" s="536">
        <v>0.26400000000000001</v>
      </c>
      <c r="I44" s="537">
        <v>8.7999999999999995E-2</v>
      </c>
      <c r="J44" s="537">
        <v>-1.883</v>
      </c>
      <c r="K44" s="536">
        <v>67.192999999999998</v>
      </c>
      <c r="L44" s="441"/>
      <c r="M44" s="376" t="s">
        <v>525</v>
      </c>
      <c r="N44" s="475">
        <v>5.5E-2</v>
      </c>
      <c r="O44" s="536">
        <v>67.283000000000001</v>
      </c>
      <c r="P44" s="536">
        <v>0.98099999999999998</v>
      </c>
      <c r="Q44" s="536">
        <v>0.45800000000000002</v>
      </c>
      <c r="R44" s="536">
        <v>0</v>
      </c>
      <c r="S44" s="536">
        <v>0.26400000000000001</v>
      </c>
      <c r="T44" s="537">
        <v>8.7999999999999995E-2</v>
      </c>
      <c r="U44" s="537">
        <v>-1.883</v>
      </c>
      <c r="V44" s="536">
        <v>67.192999999999998</v>
      </c>
      <c r="W44" s="442"/>
      <c r="X44" s="657"/>
      <c r="Y44" s="657"/>
      <c r="Z44" s="657"/>
      <c r="AA44" s="657"/>
      <c r="AB44" s="657"/>
      <c r="AC44" s="657"/>
      <c r="AD44" s="657"/>
      <c r="AE44" s="657"/>
    </row>
    <row r="45" spans="1:31" s="12" customFormat="1">
      <c r="A45" s="312"/>
      <c r="B45" s="375" t="s">
        <v>288</v>
      </c>
      <c r="C45" s="474">
        <v>0.05</v>
      </c>
      <c r="D45" s="537">
        <v>56.783000000000001</v>
      </c>
      <c r="E45" s="537">
        <v>0.7</v>
      </c>
      <c r="F45" s="537">
        <v>0.14699999999999999</v>
      </c>
      <c r="G45" s="537">
        <v>0</v>
      </c>
      <c r="H45" s="537">
        <v>0.59599999999999997</v>
      </c>
      <c r="I45" s="537">
        <v>3.0000000000000001E-3</v>
      </c>
      <c r="J45" s="537">
        <v>-2.4620000000000002</v>
      </c>
      <c r="K45" s="537">
        <v>55.768999999999998</v>
      </c>
      <c r="L45" s="441"/>
      <c r="M45" s="375" t="s">
        <v>288</v>
      </c>
      <c r="N45" s="474">
        <v>0.05</v>
      </c>
      <c r="O45" s="537">
        <v>56.783000000000001</v>
      </c>
      <c r="P45" s="537">
        <v>0.7</v>
      </c>
      <c r="Q45" s="537">
        <v>0.14699999999999999</v>
      </c>
      <c r="R45" s="537">
        <v>0</v>
      </c>
      <c r="S45" s="537">
        <v>0.59599999999999997</v>
      </c>
      <c r="T45" s="537">
        <v>3.0000000000000001E-3</v>
      </c>
      <c r="U45" s="537">
        <v>-2.4620000000000002</v>
      </c>
      <c r="V45" s="537">
        <v>55.768999999999998</v>
      </c>
      <c r="W45" s="442"/>
      <c r="X45" s="657"/>
      <c r="Y45" s="657"/>
      <c r="Z45" s="657"/>
      <c r="AA45" s="657"/>
      <c r="AB45" s="657"/>
      <c r="AC45" s="657"/>
      <c r="AD45" s="657"/>
      <c r="AE45" s="657"/>
    </row>
    <row r="46" spans="1:31" s="12" customFormat="1">
      <c r="A46" s="312"/>
      <c r="B46" s="376" t="s">
        <v>526</v>
      </c>
      <c r="C46" s="475">
        <v>4.8000000000000001E-2</v>
      </c>
      <c r="D46" s="537">
        <v>68.335999999999999</v>
      </c>
      <c r="E46" s="536">
        <v>0.9</v>
      </c>
      <c r="F46" s="536">
        <v>0.40899999999999997</v>
      </c>
      <c r="G46" s="536">
        <v>0</v>
      </c>
      <c r="H46" s="536">
        <v>1.022</v>
      </c>
      <c r="I46" s="537">
        <v>1.0589999999999999</v>
      </c>
      <c r="J46" s="537">
        <v>-3.9060000000000001</v>
      </c>
      <c r="K46" s="537">
        <v>67.820999999999998</v>
      </c>
      <c r="L46" s="441"/>
      <c r="M46" s="469" t="s">
        <v>527</v>
      </c>
      <c r="N46" s="475">
        <v>4.8000000000000001E-2</v>
      </c>
      <c r="O46" s="537">
        <v>68.335999999999999</v>
      </c>
      <c r="P46" s="536">
        <v>0.9</v>
      </c>
      <c r="Q46" s="536">
        <v>0.40899999999999997</v>
      </c>
      <c r="R46" s="536">
        <v>0</v>
      </c>
      <c r="S46" s="536">
        <v>1.022</v>
      </c>
      <c r="T46" s="537">
        <v>1.0589999999999999</v>
      </c>
      <c r="U46" s="537">
        <v>-3.9060000000000001</v>
      </c>
      <c r="V46" s="537">
        <v>67.820999999999998</v>
      </c>
      <c r="W46" s="442"/>
      <c r="X46" s="657"/>
      <c r="Y46" s="657"/>
      <c r="Z46" s="657"/>
      <c r="AA46" s="657"/>
      <c r="AB46" s="657"/>
      <c r="AC46" s="657"/>
      <c r="AD46" s="657"/>
      <c r="AE46" s="657"/>
    </row>
    <row r="47" spans="1:31" s="12" customFormat="1">
      <c r="A47" s="312"/>
      <c r="B47" s="375" t="s">
        <v>528</v>
      </c>
      <c r="C47" s="474">
        <v>7.5999999999999998E-2</v>
      </c>
      <c r="D47" s="537">
        <v>106.982</v>
      </c>
      <c r="E47" s="537">
        <v>1.891</v>
      </c>
      <c r="F47" s="537">
        <v>0.26700000000000002</v>
      </c>
      <c r="G47" s="537">
        <v>0</v>
      </c>
      <c r="H47" s="537">
        <v>0.876</v>
      </c>
      <c r="I47" s="537">
        <v>2.0430000000000001</v>
      </c>
      <c r="J47" s="537">
        <v>-6.3369999999999997</v>
      </c>
      <c r="K47" s="537">
        <v>105.724</v>
      </c>
      <c r="L47" s="441"/>
      <c r="M47" s="466" t="s">
        <v>528</v>
      </c>
      <c r="N47" s="474">
        <v>7.5999999999999998E-2</v>
      </c>
      <c r="O47" s="537">
        <v>106.982</v>
      </c>
      <c r="P47" s="537">
        <v>1.891</v>
      </c>
      <c r="Q47" s="537">
        <v>0.26700000000000002</v>
      </c>
      <c r="R47" s="537">
        <v>0</v>
      </c>
      <c r="S47" s="537">
        <v>0.876</v>
      </c>
      <c r="T47" s="537">
        <v>2.0430000000000001</v>
      </c>
      <c r="U47" s="537">
        <v>-6.3369999999999997</v>
      </c>
      <c r="V47" s="537">
        <v>105.724</v>
      </c>
      <c r="W47" s="442"/>
      <c r="X47" s="657"/>
      <c r="Y47" s="657"/>
      <c r="Z47" s="657"/>
      <c r="AA47" s="657"/>
      <c r="AB47" s="657"/>
      <c r="AC47" s="657"/>
      <c r="AD47" s="657"/>
      <c r="AE47" s="657"/>
    </row>
    <row r="48" spans="1:31" s="12" customFormat="1">
      <c r="A48" s="312"/>
      <c r="B48" s="376" t="s">
        <v>529</v>
      </c>
      <c r="C48" s="475">
        <v>0.104</v>
      </c>
      <c r="D48" s="536">
        <v>102.151</v>
      </c>
      <c r="E48" s="536">
        <v>2.5390000000000001</v>
      </c>
      <c r="F48" s="536">
        <v>0.28100000000000003</v>
      </c>
      <c r="G48" s="536">
        <v>0</v>
      </c>
      <c r="H48" s="536">
        <v>0.72899999999999998</v>
      </c>
      <c r="I48" s="537">
        <v>0</v>
      </c>
      <c r="J48" s="537">
        <v>-5.09</v>
      </c>
      <c r="K48" s="536">
        <v>100.61</v>
      </c>
      <c r="L48" s="441"/>
      <c r="M48" s="469" t="s">
        <v>529</v>
      </c>
      <c r="N48" s="475">
        <v>0.104</v>
      </c>
      <c r="O48" s="536">
        <v>102.151</v>
      </c>
      <c r="P48" s="536">
        <v>2.5390000000000001</v>
      </c>
      <c r="Q48" s="536">
        <v>0.28100000000000003</v>
      </c>
      <c r="R48" s="536">
        <v>0</v>
      </c>
      <c r="S48" s="536">
        <v>0.72899999999999998</v>
      </c>
      <c r="T48" s="537">
        <v>0</v>
      </c>
      <c r="U48" s="537">
        <v>-5.09</v>
      </c>
      <c r="V48" s="536">
        <v>100.61</v>
      </c>
      <c r="W48" s="442"/>
      <c r="X48" s="657"/>
      <c r="Y48" s="657"/>
      <c r="Z48" s="657"/>
      <c r="AA48" s="657"/>
      <c r="AB48" s="657"/>
      <c r="AC48" s="657"/>
      <c r="AD48" s="657"/>
      <c r="AE48" s="657"/>
    </row>
    <row r="49" spans="1:31" s="12" customFormat="1">
      <c r="A49" s="312"/>
      <c r="B49" s="375" t="s">
        <v>530</v>
      </c>
      <c r="C49" s="474">
        <v>0.08</v>
      </c>
      <c r="D49" s="537">
        <v>70.063000000000002</v>
      </c>
      <c r="E49" s="537">
        <v>1.355</v>
      </c>
      <c r="F49" s="537">
        <v>0.19500000000000001</v>
      </c>
      <c r="G49" s="537">
        <v>0</v>
      </c>
      <c r="H49" s="537">
        <v>0.64300000000000002</v>
      </c>
      <c r="I49" s="537">
        <v>0</v>
      </c>
      <c r="J49" s="537">
        <v>-3.1539999999999999</v>
      </c>
      <c r="K49" s="537">
        <v>69.102000000000004</v>
      </c>
      <c r="L49" s="441"/>
      <c r="M49" s="466" t="s">
        <v>530</v>
      </c>
      <c r="N49" s="474">
        <v>0.08</v>
      </c>
      <c r="O49" s="537">
        <v>70.063000000000002</v>
      </c>
      <c r="P49" s="537">
        <v>1.355</v>
      </c>
      <c r="Q49" s="537">
        <v>0.19500000000000001</v>
      </c>
      <c r="R49" s="537">
        <v>0</v>
      </c>
      <c r="S49" s="537">
        <v>0.64300000000000002</v>
      </c>
      <c r="T49" s="537">
        <v>0</v>
      </c>
      <c r="U49" s="537">
        <v>-3.1539999999999999</v>
      </c>
      <c r="V49" s="537">
        <v>69.102000000000004</v>
      </c>
      <c r="W49" s="442"/>
      <c r="X49" s="657"/>
      <c r="Y49" s="657"/>
      <c r="Z49" s="657"/>
      <c r="AA49" s="657"/>
      <c r="AB49" s="657"/>
      <c r="AC49" s="657"/>
      <c r="AD49" s="657"/>
      <c r="AE49" s="657"/>
    </row>
    <row r="50" spans="1:31" s="12" customFormat="1">
      <c r="B50" s="470" t="s">
        <v>115</v>
      </c>
      <c r="C50" s="476"/>
      <c r="D50" s="538">
        <v>23804.973999999998</v>
      </c>
      <c r="E50" s="538">
        <v>426.96899999999999</v>
      </c>
      <c r="F50" s="538">
        <v>157.81299999999999</v>
      </c>
      <c r="G50" s="538">
        <v>651.93600000000004</v>
      </c>
      <c r="H50" s="538">
        <v>331.52699999999999</v>
      </c>
      <c r="I50" s="538">
        <v>20.675000000000001</v>
      </c>
      <c r="J50" s="538">
        <v>-1007.89</v>
      </c>
      <c r="K50" s="538">
        <v>24386.006000000001</v>
      </c>
      <c r="M50" s="470" t="s">
        <v>115</v>
      </c>
      <c r="N50" s="476"/>
      <c r="O50" s="538">
        <v>23804.973999999998</v>
      </c>
      <c r="P50" s="538">
        <v>426.96899999999999</v>
      </c>
      <c r="Q50" s="538">
        <v>157.81299999999999</v>
      </c>
      <c r="R50" s="538">
        <v>651.93600000000004</v>
      </c>
      <c r="S50" s="538">
        <v>331.52699999999999</v>
      </c>
      <c r="T50" s="538">
        <v>20.675000000000001</v>
      </c>
      <c r="U50" s="538">
        <v>-1007.89</v>
      </c>
      <c r="V50" s="538">
        <v>24386.006000000001</v>
      </c>
      <c r="X50" s="657"/>
      <c r="Y50" s="657"/>
      <c r="Z50" s="657"/>
      <c r="AA50" s="657"/>
      <c r="AB50" s="657"/>
      <c r="AC50" s="657"/>
      <c r="AD50" s="657"/>
      <c r="AE50" s="657"/>
    </row>
    <row r="51" spans="1:31">
      <c r="B51" s="477" t="s">
        <v>531</v>
      </c>
      <c r="C51" s="487"/>
      <c r="D51" s="479"/>
      <c r="E51" s="479"/>
      <c r="F51" s="479"/>
      <c r="G51" s="479"/>
      <c r="H51" s="479"/>
      <c r="I51" s="479"/>
      <c r="J51" s="488"/>
      <c r="K51" s="488"/>
      <c r="M51" s="477" t="s">
        <v>532</v>
      </c>
      <c r="N51" s="478"/>
      <c r="O51" s="479"/>
      <c r="P51" s="479"/>
      <c r="Q51" s="479"/>
      <c r="R51" s="479"/>
      <c r="S51" s="479"/>
      <c r="T51" s="480"/>
      <c r="U51" s="480"/>
      <c r="V51" s="480"/>
    </row>
    <row r="52" spans="1:31">
      <c r="B52" s="477" t="s">
        <v>533</v>
      </c>
      <c r="C52" s="487"/>
      <c r="D52" s="479"/>
      <c r="E52" s="479"/>
      <c r="F52" s="479"/>
      <c r="G52" s="479"/>
      <c r="H52" s="479"/>
      <c r="I52" s="479"/>
      <c r="J52" s="488"/>
      <c r="K52" s="488"/>
      <c r="M52" s="477" t="s">
        <v>534</v>
      </c>
      <c r="N52" s="478"/>
      <c r="O52" s="479"/>
      <c r="P52" s="479"/>
      <c r="Q52" s="479"/>
      <c r="R52" s="479"/>
      <c r="S52" s="479"/>
      <c r="T52" s="480"/>
      <c r="U52" s="480"/>
      <c r="V52" s="480"/>
    </row>
    <row r="53" spans="1:31" ht="17.25" customHeight="1">
      <c r="B53" s="697" t="s">
        <v>1182</v>
      </c>
      <c r="C53" s="697"/>
      <c r="D53" s="697"/>
      <c r="E53" s="697"/>
      <c r="F53" s="697"/>
      <c r="G53" s="697"/>
      <c r="H53" s="697"/>
      <c r="I53" s="697"/>
      <c r="J53" s="697"/>
      <c r="K53" s="697"/>
      <c r="M53" s="477" t="s">
        <v>535</v>
      </c>
      <c r="N53" s="481"/>
      <c r="O53" s="479"/>
      <c r="P53" s="479"/>
      <c r="Q53" s="479"/>
      <c r="R53" s="479"/>
      <c r="S53" s="479"/>
      <c r="T53" s="480"/>
      <c r="U53" s="480"/>
      <c r="V53" s="480"/>
    </row>
    <row r="54" spans="1:31" ht="15.75">
      <c r="B54" s="697"/>
      <c r="C54" s="697"/>
      <c r="D54" s="697"/>
      <c r="E54" s="697"/>
      <c r="F54" s="697"/>
      <c r="G54" s="697"/>
      <c r="H54" s="697"/>
      <c r="I54" s="697"/>
      <c r="J54" s="697"/>
      <c r="K54" s="697"/>
      <c r="M54" s="477" t="s">
        <v>536</v>
      </c>
      <c r="N54" s="481"/>
      <c r="O54" s="479"/>
      <c r="P54" s="479"/>
      <c r="Q54" s="479"/>
      <c r="R54" s="479"/>
      <c r="S54" s="479"/>
      <c r="T54" s="480"/>
      <c r="U54" s="480"/>
      <c r="V54" s="480"/>
    </row>
    <row r="55" spans="1:31" ht="15.75">
      <c r="B55" s="477" t="s">
        <v>1183</v>
      </c>
      <c r="C55" s="477"/>
      <c r="D55" s="477"/>
      <c r="E55" s="489"/>
      <c r="F55" s="489"/>
      <c r="G55" s="489"/>
      <c r="H55" s="489"/>
      <c r="I55" s="489"/>
      <c r="J55" s="489"/>
      <c r="K55" s="489"/>
      <c r="M55" s="477" t="s">
        <v>538</v>
      </c>
      <c r="N55" s="481"/>
      <c r="O55" s="479"/>
      <c r="P55" s="479"/>
      <c r="Q55" s="479"/>
      <c r="R55" s="479"/>
      <c r="S55" s="479"/>
      <c r="T55" s="480"/>
      <c r="U55" s="480"/>
      <c r="V55" s="480"/>
    </row>
    <row r="56" spans="1:31" ht="15.75">
      <c r="B56" s="477" t="s">
        <v>537</v>
      </c>
      <c r="C56" s="477"/>
      <c r="D56" s="477"/>
      <c r="E56" s="489"/>
      <c r="F56" s="489"/>
      <c r="G56" s="489"/>
      <c r="H56" s="489"/>
      <c r="I56" s="489"/>
      <c r="J56" s="489"/>
      <c r="K56" s="489"/>
      <c r="M56" s="10"/>
      <c r="N56" s="10"/>
      <c r="O56" s="10"/>
      <c r="P56" s="10"/>
      <c r="Q56" s="10"/>
      <c r="R56" s="10"/>
      <c r="S56" s="10"/>
      <c r="T56" s="10"/>
      <c r="U56" s="10"/>
      <c r="V56" s="10"/>
    </row>
    <row r="58" spans="1:31">
      <c r="C58" s="662"/>
      <c r="D58" s="662"/>
      <c r="E58" s="662"/>
      <c r="F58" s="662"/>
      <c r="G58" s="662"/>
      <c r="H58" s="662"/>
      <c r="I58" s="662"/>
      <c r="J58" s="662"/>
      <c r="K58" s="662"/>
    </row>
    <row r="59" spans="1:31">
      <c r="C59" s="662"/>
      <c r="D59" s="662"/>
      <c r="E59" s="662"/>
      <c r="F59" s="662"/>
      <c r="G59" s="662"/>
      <c r="H59" s="662"/>
      <c r="I59" s="662"/>
      <c r="J59" s="662"/>
      <c r="K59" s="662"/>
    </row>
    <row r="60" spans="1:31">
      <c r="C60" s="662"/>
      <c r="D60" s="662"/>
      <c r="E60" s="662"/>
      <c r="F60" s="662"/>
      <c r="G60" s="662"/>
      <c r="H60" s="662"/>
      <c r="I60" s="662"/>
      <c r="J60" s="662"/>
      <c r="K60" s="662"/>
    </row>
    <row r="61" spans="1:31">
      <c r="C61" s="662"/>
      <c r="D61" s="662"/>
      <c r="E61" s="662"/>
      <c r="F61" s="662"/>
      <c r="G61" s="662"/>
      <c r="H61" s="662"/>
      <c r="I61" s="662"/>
      <c r="J61" s="662"/>
      <c r="K61" s="662"/>
    </row>
    <row r="62" spans="1:31">
      <c r="C62" s="662"/>
      <c r="D62" s="662"/>
      <c r="E62" s="662"/>
      <c r="F62" s="662"/>
      <c r="G62" s="662"/>
      <c r="H62" s="662"/>
      <c r="I62" s="662"/>
      <c r="J62" s="662"/>
      <c r="K62" s="662"/>
    </row>
    <row r="63" spans="1:31">
      <c r="C63" s="662"/>
      <c r="D63" s="662"/>
      <c r="E63" s="662"/>
      <c r="F63" s="662"/>
      <c r="G63" s="662"/>
      <c r="H63" s="662"/>
      <c r="I63" s="662"/>
      <c r="J63" s="662"/>
      <c r="K63" s="662"/>
    </row>
    <row r="64" spans="1:31">
      <c r="C64" s="662"/>
      <c r="D64" s="662"/>
      <c r="E64" s="662"/>
      <c r="F64" s="662"/>
      <c r="G64" s="662"/>
      <c r="H64" s="662"/>
      <c r="I64" s="662"/>
      <c r="J64" s="662"/>
      <c r="K64" s="662"/>
    </row>
    <row r="65" spans="3:11">
      <c r="C65" s="662"/>
      <c r="D65" s="662"/>
      <c r="E65" s="662"/>
      <c r="F65" s="662"/>
      <c r="G65" s="662"/>
      <c r="H65" s="662"/>
      <c r="I65" s="662"/>
      <c r="J65" s="662"/>
      <c r="K65" s="662"/>
    </row>
    <row r="66" spans="3:11">
      <c r="C66" s="662"/>
      <c r="D66" s="662"/>
      <c r="E66" s="662"/>
      <c r="F66" s="662"/>
      <c r="G66" s="662"/>
      <c r="H66" s="662"/>
      <c r="I66" s="662"/>
      <c r="J66" s="662"/>
      <c r="K66" s="662"/>
    </row>
    <row r="67" spans="3:11">
      <c r="C67" s="662"/>
      <c r="D67" s="662"/>
      <c r="E67" s="662"/>
      <c r="F67" s="662"/>
      <c r="G67" s="662"/>
      <c r="H67" s="662"/>
      <c r="I67" s="662"/>
      <c r="J67" s="662"/>
      <c r="K67" s="662"/>
    </row>
    <row r="68" spans="3:11">
      <c r="C68" s="662"/>
      <c r="D68" s="662"/>
      <c r="E68" s="662"/>
      <c r="F68" s="662"/>
      <c r="G68" s="662"/>
      <c r="H68" s="662"/>
      <c r="I68" s="662"/>
      <c r="J68" s="662"/>
      <c r="K68" s="662"/>
    </row>
    <row r="69" spans="3:11">
      <c r="C69" s="662"/>
      <c r="D69" s="662"/>
      <c r="E69" s="662"/>
      <c r="F69" s="662"/>
      <c r="G69" s="662"/>
      <c r="H69" s="662"/>
      <c r="I69" s="662"/>
      <c r="J69" s="662"/>
      <c r="K69" s="662"/>
    </row>
    <row r="70" spans="3:11">
      <c r="C70" s="662"/>
      <c r="D70" s="662"/>
      <c r="E70" s="662"/>
      <c r="F70" s="662"/>
      <c r="G70" s="662"/>
      <c r="H70" s="662"/>
      <c r="I70" s="662"/>
      <c r="J70" s="662"/>
      <c r="K70" s="662"/>
    </row>
    <row r="71" spans="3:11">
      <c r="C71" s="662"/>
      <c r="D71" s="662"/>
      <c r="E71" s="662"/>
      <c r="F71" s="662"/>
      <c r="G71" s="662"/>
      <c r="H71" s="662"/>
      <c r="I71" s="662"/>
      <c r="J71" s="662"/>
      <c r="K71" s="662"/>
    </row>
    <row r="72" spans="3:11">
      <c r="C72" s="662"/>
      <c r="D72" s="662"/>
      <c r="E72" s="662"/>
      <c r="F72" s="662"/>
      <c r="G72" s="662"/>
      <c r="H72" s="662"/>
      <c r="I72" s="662"/>
      <c r="J72" s="662"/>
      <c r="K72" s="662"/>
    </row>
    <row r="73" spans="3:11">
      <c r="C73" s="662"/>
      <c r="D73" s="662"/>
      <c r="E73" s="662"/>
      <c r="F73" s="662"/>
      <c r="G73" s="662"/>
      <c r="H73" s="662"/>
      <c r="I73" s="662"/>
      <c r="J73" s="662"/>
      <c r="K73" s="662"/>
    </row>
    <row r="74" spans="3:11">
      <c r="C74" s="662"/>
      <c r="D74" s="662"/>
      <c r="E74" s="662"/>
      <c r="F74" s="662"/>
      <c r="G74" s="662"/>
      <c r="H74" s="662"/>
      <c r="I74" s="662"/>
      <c r="J74" s="662"/>
      <c r="K74" s="662"/>
    </row>
    <row r="75" spans="3:11">
      <c r="C75" s="662"/>
      <c r="D75" s="662"/>
      <c r="E75" s="662"/>
      <c r="F75" s="662"/>
      <c r="G75" s="662"/>
      <c r="H75" s="662"/>
      <c r="I75" s="662"/>
      <c r="J75" s="662"/>
      <c r="K75" s="662"/>
    </row>
    <row r="76" spans="3:11">
      <c r="C76" s="662"/>
      <c r="D76" s="662"/>
      <c r="E76" s="662"/>
      <c r="F76" s="662"/>
      <c r="G76" s="662"/>
      <c r="H76" s="662"/>
      <c r="I76" s="662"/>
      <c r="J76" s="662"/>
      <c r="K76" s="662"/>
    </row>
    <row r="77" spans="3:11">
      <c r="C77" s="662"/>
      <c r="D77" s="662"/>
      <c r="E77" s="662"/>
      <c r="F77" s="662"/>
      <c r="G77" s="662"/>
      <c r="H77" s="662"/>
      <c r="I77" s="662"/>
      <c r="J77" s="662"/>
      <c r="K77" s="662"/>
    </row>
    <row r="78" spans="3:11">
      <c r="C78" s="662"/>
      <c r="D78" s="662"/>
      <c r="E78" s="662"/>
      <c r="F78" s="662"/>
      <c r="G78" s="662"/>
      <c r="H78" s="662"/>
      <c r="I78" s="662"/>
      <c r="J78" s="662"/>
      <c r="K78" s="662"/>
    </row>
    <row r="79" spans="3:11">
      <c r="C79" s="662"/>
      <c r="D79" s="662"/>
      <c r="E79" s="662"/>
      <c r="F79" s="662"/>
      <c r="G79" s="662"/>
      <c r="H79" s="662"/>
      <c r="I79" s="662"/>
      <c r="J79" s="662"/>
      <c r="K79" s="662"/>
    </row>
    <row r="80" spans="3:11">
      <c r="C80" s="662"/>
      <c r="D80" s="662"/>
      <c r="E80" s="662"/>
      <c r="F80" s="662"/>
      <c r="G80" s="662"/>
      <c r="H80" s="662"/>
      <c r="I80" s="662"/>
      <c r="J80" s="662"/>
      <c r="K80" s="662"/>
    </row>
    <row r="81" spans="3:11">
      <c r="C81" s="662"/>
      <c r="D81" s="662"/>
      <c r="E81" s="662"/>
      <c r="F81" s="662"/>
      <c r="G81" s="662"/>
      <c r="H81" s="662"/>
      <c r="I81" s="662"/>
      <c r="J81" s="662"/>
      <c r="K81" s="662"/>
    </row>
    <row r="82" spans="3:11">
      <c r="C82" s="662"/>
      <c r="D82" s="662"/>
      <c r="E82" s="662"/>
      <c r="F82" s="662"/>
      <c r="G82" s="662"/>
      <c r="H82" s="662"/>
      <c r="I82" s="662"/>
      <c r="J82" s="662"/>
      <c r="K82" s="662"/>
    </row>
    <row r="83" spans="3:11">
      <c r="C83" s="662"/>
      <c r="D83" s="662"/>
      <c r="E83" s="662"/>
      <c r="F83" s="662"/>
      <c r="G83" s="662"/>
      <c r="H83" s="662"/>
      <c r="I83" s="662"/>
      <c r="J83" s="662"/>
      <c r="K83" s="662"/>
    </row>
    <row r="84" spans="3:11">
      <c r="C84" s="662"/>
      <c r="D84" s="662"/>
      <c r="E84" s="662"/>
      <c r="F84" s="662"/>
      <c r="G84" s="662"/>
      <c r="H84" s="662"/>
      <c r="I84" s="662"/>
      <c r="J84" s="662"/>
      <c r="K84" s="662"/>
    </row>
    <row r="85" spans="3:11">
      <c r="C85" s="662"/>
      <c r="D85" s="662"/>
      <c r="E85" s="662"/>
      <c r="F85" s="662"/>
      <c r="G85" s="662"/>
      <c r="H85" s="662"/>
      <c r="I85" s="662"/>
      <c r="J85" s="662"/>
      <c r="K85" s="662"/>
    </row>
    <row r="86" spans="3:11">
      <c r="C86" s="662"/>
      <c r="D86" s="662"/>
      <c r="E86" s="662"/>
      <c r="F86" s="662"/>
      <c r="G86" s="662"/>
      <c r="H86" s="662"/>
      <c r="I86" s="662"/>
      <c r="J86" s="662"/>
      <c r="K86" s="662"/>
    </row>
    <row r="87" spans="3:11">
      <c r="C87" s="662"/>
      <c r="D87" s="662"/>
      <c r="E87" s="662"/>
      <c r="F87" s="662"/>
      <c r="G87" s="662"/>
      <c r="H87" s="662"/>
      <c r="I87" s="662"/>
      <c r="J87" s="662"/>
      <c r="K87" s="662"/>
    </row>
    <row r="88" spans="3:11">
      <c r="C88" s="662"/>
      <c r="D88" s="662"/>
      <c r="E88" s="662"/>
      <c r="F88" s="662"/>
      <c r="G88" s="662"/>
      <c r="H88" s="662"/>
      <c r="I88" s="662"/>
      <c r="J88" s="662"/>
      <c r="K88" s="662"/>
    </row>
    <row r="89" spans="3:11">
      <c r="C89" s="662"/>
      <c r="D89" s="662"/>
      <c r="E89" s="662"/>
      <c r="F89" s="662"/>
      <c r="G89" s="662"/>
      <c r="H89" s="662"/>
      <c r="I89" s="662"/>
      <c r="J89" s="662"/>
      <c r="K89" s="662"/>
    </row>
    <row r="90" spans="3:11">
      <c r="C90" s="662"/>
      <c r="D90" s="662"/>
      <c r="E90" s="662"/>
      <c r="F90" s="662"/>
      <c r="G90" s="662"/>
      <c r="H90" s="662"/>
      <c r="I90" s="662"/>
      <c r="J90" s="662"/>
      <c r="K90" s="662"/>
    </row>
    <row r="91" spans="3:11">
      <c r="C91" s="662"/>
      <c r="D91" s="662"/>
      <c r="E91" s="662"/>
      <c r="F91" s="662"/>
      <c r="G91" s="662"/>
      <c r="H91" s="662"/>
      <c r="I91" s="662"/>
      <c r="J91" s="662"/>
      <c r="K91" s="662"/>
    </row>
    <row r="92" spans="3:11">
      <c r="C92" s="662"/>
      <c r="D92" s="662"/>
      <c r="E92" s="662"/>
      <c r="F92" s="662"/>
      <c r="G92" s="662"/>
      <c r="H92" s="662"/>
      <c r="I92" s="662"/>
      <c r="J92" s="662"/>
      <c r="K92" s="662"/>
    </row>
    <row r="93" spans="3:11">
      <c r="C93" s="662"/>
      <c r="D93" s="662"/>
      <c r="E93" s="662"/>
      <c r="F93" s="662"/>
      <c r="G93" s="662"/>
      <c r="H93" s="662"/>
      <c r="I93" s="662"/>
      <c r="J93" s="662"/>
      <c r="K93" s="662"/>
    </row>
    <row r="94" spans="3:11">
      <c r="C94" s="662"/>
      <c r="D94" s="662"/>
      <c r="E94" s="662"/>
      <c r="F94" s="662"/>
      <c r="G94" s="662"/>
      <c r="H94" s="662"/>
      <c r="I94" s="662"/>
      <c r="J94" s="662"/>
      <c r="K94" s="662"/>
    </row>
    <row r="95" spans="3:11">
      <c r="C95" s="662"/>
      <c r="D95" s="662"/>
      <c r="E95" s="662"/>
      <c r="F95" s="662"/>
      <c r="G95" s="662"/>
      <c r="H95" s="662"/>
      <c r="I95" s="662"/>
      <c r="J95" s="662"/>
      <c r="K95" s="662"/>
    </row>
    <row r="96" spans="3:11">
      <c r="C96" s="662"/>
      <c r="D96" s="662"/>
      <c r="E96" s="662"/>
      <c r="F96" s="662"/>
      <c r="G96" s="662"/>
      <c r="H96" s="662"/>
      <c r="I96" s="662"/>
      <c r="J96" s="662"/>
      <c r="K96" s="662"/>
    </row>
    <row r="97" spans="3:11">
      <c r="C97" s="662"/>
      <c r="D97" s="662"/>
      <c r="E97" s="662"/>
      <c r="F97" s="662"/>
      <c r="G97" s="662"/>
      <c r="H97" s="662"/>
      <c r="I97" s="662"/>
      <c r="J97" s="662"/>
      <c r="K97" s="662"/>
    </row>
    <row r="98" spans="3:11">
      <c r="C98" s="662"/>
      <c r="D98" s="662"/>
      <c r="E98" s="662"/>
      <c r="F98" s="662"/>
      <c r="G98" s="662"/>
      <c r="H98" s="662"/>
      <c r="I98" s="662"/>
      <c r="J98" s="662"/>
      <c r="K98" s="662"/>
    </row>
    <row r="99" spans="3:11">
      <c r="C99" s="662"/>
      <c r="D99" s="662"/>
      <c r="E99" s="662"/>
      <c r="F99" s="662"/>
      <c r="G99" s="662"/>
      <c r="H99" s="662"/>
      <c r="I99" s="662"/>
      <c r="J99" s="662"/>
      <c r="K99" s="662"/>
    </row>
    <row r="100" spans="3:11">
      <c r="C100" s="662"/>
      <c r="D100" s="662"/>
      <c r="E100" s="662"/>
      <c r="F100" s="662"/>
      <c r="G100" s="662"/>
      <c r="H100" s="662"/>
      <c r="I100" s="662"/>
      <c r="J100" s="662"/>
      <c r="K100" s="662"/>
    </row>
    <row r="101" spans="3:11">
      <c r="C101" s="662"/>
      <c r="D101" s="662"/>
      <c r="E101" s="662"/>
      <c r="F101" s="662"/>
      <c r="G101" s="662"/>
      <c r="H101" s="662"/>
      <c r="I101" s="662"/>
      <c r="J101" s="662"/>
      <c r="K101" s="662"/>
    </row>
    <row r="102" spans="3:11">
      <c r="C102" s="662"/>
      <c r="D102" s="662"/>
      <c r="E102" s="662"/>
      <c r="F102" s="662"/>
      <c r="G102" s="662"/>
      <c r="H102" s="662"/>
      <c r="I102" s="662"/>
      <c r="J102" s="662"/>
      <c r="K102" s="662"/>
    </row>
  </sheetData>
  <customSheetViews>
    <customSheetView guid="{C49A8C82-1AC5-4974-9B9F-02362D6E4669}" showGridLines="0" topLeftCell="A49">
      <selection activeCell="E39" sqref="E39"/>
      <pageMargins left="0" right="0" top="0" bottom="0" header="0" footer="0"/>
    </customSheetView>
    <customSheetView guid="{87D6620E-C4DF-42B2-AEF1-4C176B3EDD78}" showGridLines="0" topLeftCell="A25">
      <selection activeCell="M1" sqref="M1:M1048576"/>
      <pageMargins left="0" right="0" top="0" bottom="0" header="0" footer="0"/>
    </customSheetView>
    <customSheetView guid="{1E6349FB-6127-4916-B1C9-00A76D39C8B3}" showGridLines="0" topLeftCell="A4">
      <selection activeCell="B5" sqref="B5:H37"/>
      <pageMargins left="0" right="0" top="0" bottom="0" header="0" footer="0"/>
    </customSheetView>
    <customSheetView guid="{89A93467-8A8A-4CB6-BAAC-1590A714D7E3}" showGridLines="0" topLeftCell="D5">
      <selection activeCell="D10" sqref="D10"/>
      <pageMargins left="0" right="0" top="0" bottom="0" header="0" footer="0"/>
    </customSheetView>
  </customSheetViews>
  <mergeCells count="1">
    <mergeCell ref="B53:K54"/>
  </mergeCells>
  <hyperlinks>
    <hyperlink ref="L2" location="Summary!A1" display="Summary" xr:uid="{00000000-0004-0000-0600-000000000000}"/>
  </hyperlinks>
  <pageMargins left="0.511811024" right="0.511811024" top="0.78740157499999996" bottom="0.78740157499999996" header="0.31496062000000002" footer="0.31496062000000002"/>
  <pageSetup paperSize="8" scale="32"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BC1E50082C9204C854306425A63599B" ma:contentTypeVersion="13" ma:contentTypeDescription="Create a new document." ma:contentTypeScope="" ma:versionID="05df90b447f07874a85fbdddfa85b0d5">
  <xsd:schema xmlns:xsd="http://www.w3.org/2001/XMLSchema" xmlns:xs="http://www.w3.org/2001/XMLSchema" xmlns:p="http://schemas.microsoft.com/office/2006/metadata/properties" xmlns:ns2="09eeca81-1a7b-4d25-8f97-dc5dd10502dd" xmlns:ns3="60d609be-0be3-45ca-961b-bdca5dd97bd1" targetNamespace="http://schemas.microsoft.com/office/2006/metadata/properties" ma:root="true" ma:fieldsID="d4cb3fc771b48e8c0b52bfa5214323f8" ns2:_="" ns3:_="">
    <xsd:import namespace="09eeca81-1a7b-4d25-8f97-dc5dd10502dd"/>
    <xsd:import namespace="60d609be-0be3-45ca-961b-bdca5dd97bd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eeca81-1a7b-4d25-8f97-dc5dd10502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d609be-0be3-45ca-961b-bdca5dd97bd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75A7B91-56D2-4B45-864E-C787489761FC}">
  <ds:schemaRefs>
    <ds:schemaRef ds:uri="http://schemas.microsoft.com/sharepoint/v3/contenttype/forms"/>
  </ds:schemaRefs>
</ds:datastoreItem>
</file>

<file path=customXml/itemProps2.xml><?xml version="1.0" encoding="utf-8"?>
<ds:datastoreItem xmlns:ds="http://schemas.openxmlformats.org/officeDocument/2006/customXml" ds:itemID="{7DCB2F04-F760-401C-B284-CACAD0D02A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eeca81-1a7b-4d25-8f97-dc5dd10502dd"/>
    <ds:schemaRef ds:uri="60d609be-0be3-45ca-961b-bdca5dd97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926455-525B-45BB-BB89-22F2C0E529E7}">
  <ds:schemaRef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60d609be-0be3-45ca-961b-bdca5dd97bd1"/>
    <ds:schemaRef ds:uri="http://purl.org/dc/terms/"/>
    <ds:schemaRef ds:uri="http://schemas.microsoft.com/office/2006/metadata/properties"/>
    <ds:schemaRef ds:uri="http://purl.org/dc/dcmitype/"/>
    <ds:schemaRef ds:uri="09eeca81-1a7b-4d25-8f97-dc5dd10502dd"/>
    <ds:schemaRef ds:uri="http://www.w3.org/XML/1998/namespace"/>
  </ds:schemaRefs>
</ds:datastoreItem>
</file>

<file path=docMetadata/LabelInfo.xml><?xml version="1.0" encoding="utf-8"?>
<clbl:labelList xmlns:clbl="http://schemas.microsoft.com/office/2020/mipLabelMetadata">
  <clbl:label id="{59c74747-83cc-460d-85d3-019f41c6d39e}" enabled="1" method="Privileged" siteId="{5e07ae6e-562b-416d-84a3-21f574a3a42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18</vt:i4>
      </vt:variant>
      <vt:variant>
        <vt:lpstr>Intervalos Nomeados</vt:lpstr>
      </vt:variant>
      <vt:variant>
        <vt:i4>3</vt:i4>
      </vt:variant>
    </vt:vector>
  </HeadingPairs>
  <TitlesOfParts>
    <vt:vector size="21" baseType="lpstr">
      <vt:lpstr>Summary</vt:lpstr>
      <vt:lpstr>RAP Cycle</vt:lpstr>
      <vt:lpstr>Ciclo RAP detalhado</vt:lpstr>
      <vt:lpstr>Resumo Release</vt:lpstr>
      <vt:lpstr>Revenues</vt:lpstr>
      <vt:lpstr>Impostos</vt:lpstr>
      <vt:lpstr>Endividamento</vt:lpstr>
      <vt:lpstr>Dívida</vt:lpstr>
      <vt:lpstr>Mov Ativo Contratual</vt:lpstr>
      <vt:lpstr>Capex Projetos</vt:lpstr>
      <vt:lpstr>P&amp;L</vt:lpstr>
      <vt:lpstr>P&amp;L histo</vt:lpstr>
      <vt:lpstr>DRE Reapres. IFRS</vt:lpstr>
      <vt:lpstr>DRE Reapres. Reg.</vt:lpstr>
      <vt:lpstr>Participações</vt:lpstr>
      <vt:lpstr>BS</vt:lpstr>
      <vt:lpstr>BS Histo</vt:lpstr>
      <vt:lpstr>Cash Flow</vt:lpstr>
      <vt:lpstr>'BS Histo'!Area_de_impressao</vt:lpstr>
      <vt:lpstr>'P&amp;L histo'!Area_de_impressao</vt:lpstr>
      <vt:lpstr>Revenues!Area_de_impressao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paulo.ferreira</dc:creator>
  <cp:keywords/>
  <dc:description/>
  <cp:lastModifiedBy>Samuel Lauriano Mesquita de Oliveira</cp:lastModifiedBy>
  <cp:revision/>
  <dcterms:created xsi:type="dcterms:W3CDTF">2010-02-03T18:37:18Z</dcterms:created>
  <dcterms:modified xsi:type="dcterms:W3CDTF">2026-03-18T02:40:15Z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0x0101008BC1E50082C9204C854306425A63599B</vt:lpwstr>
  </property>
</Properties>
</file>